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lpit\"/>
    </mc:Choice>
  </mc:AlternateContent>
  <bookViews>
    <workbookView xWindow="0" yWindow="0" windowWidth="28800" windowHeight="12435"/>
  </bookViews>
  <sheets>
    <sheet name="Obliczenia" sheetId="1" r:id="rId1"/>
    <sheet name="Dan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D44" i="1" l="1"/>
  <c r="F44" i="1" s="1"/>
  <c r="D45" i="1"/>
  <c r="I45" i="1" s="1"/>
  <c r="D46" i="1"/>
  <c r="H46" i="1" s="1"/>
  <c r="D47" i="1"/>
  <c r="G47" i="1" s="1"/>
  <c r="D48" i="1"/>
  <c r="F48" i="1" s="1"/>
  <c r="D49" i="1"/>
  <c r="I49" i="1" s="1"/>
  <c r="D50" i="1"/>
  <c r="H50" i="1" s="1"/>
  <c r="D51" i="1"/>
  <c r="I51" i="1" s="1"/>
  <c r="D52" i="1"/>
  <c r="F52" i="1" s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E3" i="1"/>
  <c r="D3" i="1"/>
  <c r="F4" i="1" s="1"/>
  <c r="C36" i="1"/>
  <c r="I48" i="1" l="1"/>
  <c r="I52" i="1"/>
  <c r="H48" i="1"/>
  <c r="E44" i="1"/>
  <c r="J44" i="1"/>
  <c r="E52" i="1"/>
  <c r="H52" i="1"/>
  <c r="G48" i="1"/>
  <c r="E48" i="1"/>
  <c r="J48" i="1"/>
  <c r="H44" i="1"/>
  <c r="F46" i="1"/>
  <c r="E46" i="1"/>
  <c r="F50" i="1"/>
  <c r="G45" i="1"/>
  <c r="J52" i="1"/>
  <c r="H49" i="1"/>
  <c r="E45" i="1"/>
  <c r="G52" i="1"/>
  <c r="J51" i="1"/>
  <c r="I47" i="1"/>
  <c r="I44" i="1"/>
  <c r="G44" i="1"/>
  <c r="F51" i="1"/>
  <c r="F47" i="1"/>
  <c r="E50" i="1"/>
  <c r="J50" i="1"/>
  <c r="J46" i="1"/>
  <c r="G50" i="1"/>
  <c r="J47" i="1"/>
  <c r="G46" i="1"/>
  <c r="E49" i="1"/>
  <c r="G49" i="1"/>
  <c r="F45" i="1"/>
  <c r="F49" i="1"/>
  <c r="J45" i="1"/>
  <c r="J49" i="1"/>
  <c r="H45" i="1"/>
  <c r="H51" i="1"/>
  <c r="I50" i="1"/>
  <c r="H47" i="1"/>
  <c r="I46" i="1"/>
  <c r="E51" i="1"/>
  <c r="E47" i="1"/>
  <c r="G51" i="1"/>
  <c r="F21" i="1"/>
  <c r="G21" i="1" s="1"/>
  <c r="G4" i="1"/>
  <c r="H4" i="1" s="1"/>
  <c r="K4" i="1" s="1"/>
  <c r="F29" i="1"/>
  <c r="G29" i="1" s="1"/>
  <c r="H29" i="1" s="1"/>
  <c r="K29" i="1" s="1"/>
  <c r="F13" i="1"/>
  <c r="G13" i="1" s="1"/>
  <c r="H13" i="1" s="1"/>
  <c r="K13" i="1" s="1"/>
  <c r="F10" i="1"/>
  <c r="G10" i="1" s="1"/>
  <c r="H10" i="1" s="1"/>
  <c r="K10" i="1" s="1"/>
  <c r="F25" i="1"/>
  <c r="G25" i="1" s="1"/>
  <c r="H25" i="1" s="1"/>
  <c r="K25" i="1" s="1"/>
  <c r="F17" i="1"/>
  <c r="G17" i="1" s="1"/>
  <c r="H17" i="1" s="1"/>
  <c r="K17" i="1" s="1"/>
  <c r="F9" i="1"/>
  <c r="G9" i="1" s="1"/>
  <c r="H9" i="1" s="1"/>
  <c r="K9" i="1" s="1"/>
  <c r="F26" i="1"/>
  <c r="G26" i="1" s="1"/>
  <c r="H26" i="1" s="1"/>
  <c r="K26" i="1" s="1"/>
  <c r="F18" i="1"/>
  <c r="G18" i="1" s="1"/>
  <c r="H18" i="1" s="1"/>
  <c r="K18" i="1" s="1"/>
  <c r="F30" i="1"/>
  <c r="G30" i="1" s="1"/>
  <c r="H30" i="1" s="1"/>
  <c r="K30" i="1" s="1"/>
  <c r="F22" i="1"/>
  <c r="G22" i="1" s="1"/>
  <c r="H22" i="1" s="1"/>
  <c r="K22" i="1" s="1"/>
  <c r="F14" i="1"/>
  <c r="G14" i="1" s="1"/>
  <c r="H14" i="1" s="1"/>
  <c r="K14" i="1" s="1"/>
  <c r="F6" i="1"/>
  <c r="G6" i="1" s="1"/>
  <c r="H6" i="1" s="1"/>
  <c r="K6" i="1" s="1"/>
  <c r="F28" i="1"/>
  <c r="G28" i="1" s="1"/>
  <c r="H28" i="1" s="1"/>
  <c r="K28" i="1" s="1"/>
  <c r="F24" i="1"/>
  <c r="G24" i="1" s="1"/>
  <c r="H24" i="1" s="1"/>
  <c r="K24" i="1" s="1"/>
  <c r="F20" i="1"/>
  <c r="G20" i="1" s="1"/>
  <c r="H20" i="1" s="1"/>
  <c r="K20" i="1" s="1"/>
  <c r="F16" i="1"/>
  <c r="G16" i="1" s="1"/>
  <c r="H16" i="1" s="1"/>
  <c r="K16" i="1" s="1"/>
  <c r="F12" i="1"/>
  <c r="G12" i="1" s="1"/>
  <c r="H12" i="1" s="1"/>
  <c r="K12" i="1" s="1"/>
  <c r="F8" i="1"/>
  <c r="G8" i="1" s="1"/>
  <c r="H8" i="1" s="1"/>
  <c r="K8" i="1" s="1"/>
  <c r="H21" i="1"/>
  <c r="K21" i="1" s="1"/>
  <c r="F3" i="1"/>
  <c r="G3" i="1" s="1"/>
  <c r="K3" i="1" s="1"/>
  <c r="F27" i="1"/>
  <c r="G27" i="1" s="1"/>
  <c r="H27" i="1" s="1"/>
  <c r="K27" i="1" s="1"/>
  <c r="F23" i="1"/>
  <c r="G23" i="1" s="1"/>
  <c r="H23" i="1" s="1"/>
  <c r="K23" i="1" s="1"/>
  <c r="F19" i="1"/>
  <c r="G19" i="1" s="1"/>
  <c r="H19" i="1" s="1"/>
  <c r="K19" i="1" s="1"/>
  <c r="F15" i="1"/>
  <c r="G15" i="1" s="1"/>
  <c r="H15" i="1" s="1"/>
  <c r="K15" i="1" s="1"/>
  <c r="F11" i="1"/>
  <c r="G11" i="1" s="1"/>
  <c r="H11" i="1" s="1"/>
  <c r="K11" i="1" s="1"/>
  <c r="F7" i="1"/>
  <c r="G7" i="1" s="1"/>
  <c r="H7" i="1" s="1"/>
  <c r="K7" i="1" s="1"/>
  <c r="F5" i="1"/>
  <c r="G5" i="1" s="1"/>
  <c r="H5" i="1" s="1"/>
  <c r="K5" i="1" s="1"/>
  <c r="D42" i="1" l="1"/>
  <c r="I42" i="1" s="1"/>
  <c r="D41" i="1"/>
  <c r="G41" i="1" s="1"/>
  <c r="D43" i="1"/>
  <c r="H42" i="1" l="1"/>
  <c r="G42" i="1"/>
  <c r="E42" i="1"/>
  <c r="J42" i="1"/>
  <c r="F42" i="1"/>
  <c r="F41" i="1"/>
  <c r="I41" i="1"/>
  <c r="J41" i="1"/>
  <c r="E41" i="1"/>
  <c r="H41" i="1"/>
  <c r="G43" i="1"/>
  <c r="J43" i="1"/>
  <c r="I43" i="1"/>
  <c r="F43" i="1"/>
  <c r="H43" i="1"/>
  <c r="E43" i="1"/>
</calcChain>
</file>

<file path=xl/sharedStrings.xml><?xml version="1.0" encoding="utf-8"?>
<sst xmlns="http://schemas.openxmlformats.org/spreadsheetml/2006/main" count="57" uniqueCount="49">
  <si>
    <t>Arkusz Parametry Betonu | © 2020 Poradnik Inżyniera</t>
  </si>
  <si>
    <t>Copyright © 2020 Poradnik Inżyniera</t>
  </si>
  <si>
    <t>gęstość [kg/l]</t>
  </si>
  <si>
    <t>ilość farby [L]</t>
  </si>
  <si>
    <t>ilość farby [kg]</t>
  </si>
  <si>
    <t>Cena
[zł/L]</t>
  </si>
  <si>
    <t>Cena
[zł/kg]</t>
  </si>
  <si>
    <t>Wartość
[zł]</t>
  </si>
  <si>
    <t>Farba</t>
  </si>
  <si>
    <t>Farba - kalkulator powłok malarskich</t>
  </si>
  <si>
    <t>Licencja</t>
  </si>
  <si>
    <t>Używanie pliku wiąże się z akceptacją licencji</t>
  </si>
  <si>
    <t>Masa konstrukcji:</t>
  </si>
  <si>
    <t>Rodzaj konstrukcji:</t>
  </si>
  <si>
    <t>grubość powłoki
[µm]</t>
  </si>
  <si>
    <t>Powierzchnia malowania:</t>
  </si>
  <si>
    <t>Wybierz rodzaj konstrukcji</t>
  </si>
  <si>
    <t>Rodzaj konstrukcji</t>
  </si>
  <si>
    <t>kratownice</t>
  </si>
  <si>
    <t>płaszczyzny</t>
  </si>
  <si>
    <t>walcówka</t>
  </si>
  <si>
    <t>stężenia i tężniki</t>
  </si>
  <si>
    <t>[m2] - Jeżeli nie znasz powierzchni malowania wpisz 0.</t>
  </si>
  <si>
    <t>[m2 / na tonę]</t>
  </si>
  <si>
    <t>m2  pow. Malowania</t>
  </si>
  <si>
    <t>zawartość substancji nielotnych</t>
  </si>
  <si>
    <t>Nazwa farby</t>
  </si>
  <si>
    <t>Gęstość</t>
  </si>
  <si>
    <t>Farba 2</t>
  </si>
  <si>
    <t>Farba 3</t>
  </si>
  <si>
    <t>System</t>
  </si>
  <si>
    <t>Farba 4</t>
  </si>
  <si>
    <t>Farba 5</t>
  </si>
  <si>
    <t>Farba 6</t>
  </si>
  <si>
    <t>zaw. subst. stałych [%/L]</t>
  </si>
  <si>
    <t>zużycie [l/m2]</t>
  </si>
  <si>
    <t>Wyniki</t>
  </si>
  <si>
    <t>Rabat 5%</t>
  </si>
  <si>
    <t>Rabat 2%</t>
  </si>
  <si>
    <t>Rabat 2,5%</t>
  </si>
  <si>
    <t>Rabat 7,5%</t>
  </si>
  <si>
    <t>Rabat 10%</t>
  </si>
  <si>
    <t>Rabat 12,5%</t>
  </si>
  <si>
    <t xml:space="preserve">Współczynik strat farby </t>
  </si>
  <si>
    <t>[ton] - Jeżeli nie znasz masy wpisz 0.</t>
  </si>
  <si>
    <t>brak strat</t>
  </si>
  <si>
    <t>Zapisane farby</t>
  </si>
  <si>
    <t>blachownice</t>
  </si>
  <si>
    <t>T***dur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</si>
</sst>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rgb="FF252525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color rgb="FF252525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3" borderId="1" applyNumberFormat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Border="1"/>
    <xf numFmtId="0" fontId="0" fillId="0" borderId="0" xfId="0" applyBorder="1" applyProtection="1">
      <protection hidden="1"/>
    </xf>
    <xf numFmtId="0" fontId="0" fillId="0" borderId="0" xfId="0" applyProtection="1">
      <protection hidden="1"/>
    </xf>
    <xf numFmtId="0" fontId="0" fillId="0" borderId="0" xfId="0" applyFont="1" applyBorder="1" applyProtection="1">
      <protection hidden="1"/>
    </xf>
    <xf numFmtId="0" fontId="0" fillId="0" borderId="7" xfId="0" applyBorder="1"/>
    <xf numFmtId="0" fontId="0" fillId="0" borderId="6" xfId="0" applyBorder="1"/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2" fillId="3" borderId="2" xfId="2"/>
    <xf numFmtId="0" fontId="1" fillId="2" borderId="1" xfId="1"/>
    <xf numFmtId="0" fontId="3" fillId="3" borderId="1" xfId="3"/>
    <xf numFmtId="0" fontId="0" fillId="6" borderId="9" xfId="0" applyFill="1" applyBorder="1"/>
    <xf numFmtId="0" fontId="0" fillId="6" borderId="0" xfId="0" applyFill="1" applyBorder="1"/>
    <xf numFmtId="0" fontId="0" fillId="6" borderId="10" xfId="0" applyFill="1" applyBorder="1"/>
    <xf numFmtId="0" fontId="6" fillId="6" borderId="0" xfId="0" applyFont="1" applyFill="1" applyBorder="1"/>
    <xf numFmtId="0" fontId="4" fillId="6" borderId="0" xfId="4" applyFill="1" applyBorder="1"/>
    <xf numFmtId="0" fontId="0" fillId="6" borderId="0" xfId="0" applyFill="1"/>
    <xf numFmtId="0" fontId="6" fillId="6" borderId="0" xfId="0" applyFont="1" applyFill="1"/>
    <xf numFmtId="0" fontId="6" fillId="6" borderId="0" xfId="0" applyFont="1" applyFill="1" applyBorder="1" applyProtection="1"/>
    <xf numFmtId="0" fontId="7" fillId="6" borderId="0" xfId="5" applyFill="1" applyBorder="1"/>
    <xf numFmtId="0" fontId="6" fillId="6" borderId="0" xfId="0" applyFont="1" applyFill="1" applyBorder="1" applyProtection="1">
      <protection hidden="1"/>
    </xf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10" fillId="0" borderId="7" xfId="0" applyFont="1" applyBorder="1"/>
    <xf numFmtId="0" fontId="1" fillId="2" borderId="1" xfId="1" applyProtection="1">
      <protection hidden="1"/>
    </xf>
    <xf numFmtId="2" fontId="0" fillId="0" borderId="7" xfId="0" applyNumberFormat="1" applyBorder="1"/>
    <xf numFmtId="2" fontId="0" fillId="0" borderId="8" xfId="0" applyNumberFormat="1" applyBorder="1"/>
    <xf numFmtId="0" fontId="8" fillId="6" borderId="0" xfId="0" applyFont="1" applyFill="1" applyBorder="1" applyAlignment="1">
      <alignment horizontal="center" vertical="center" wrapText="1"/>
    </xf>
    <xf numFmtId="2" fontId="3" fillId="3" borderId="1" xfId="3" applyNumberFormat="1"/>
    <xf numFmtId="0" fontId="12" fillId="5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5" fillId="0" borderId="14" xfId="0" applyFont="1" applyBorder="1"/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/>
    </xf>
    <xf numFmtId="0" fontId="9" fillId="7" borderId="17" xfId="0" applyFont="1" applyFill="1" applyBorder="1" applyAlignment="1">
      <alignment horizontal="center"/>
    </xf>
    <xf numFmtId="0" fontId="9" fillId="7" borderId="16" xfId="0" applyFont="1" applyFill="1" applyBorder="1" applyAlignment="1">
      <alignment horizontal="center"/>
    </xf>
  </cellXfs>
  <cellStyles count="6">
    <cellStyle name="Dane wejściowe" xfId="1" builtinId="20"/>
    <cellStyle name="Dane wyjściowe" xfId="2" builtinId="21"/>
    <cellStyle name="Hiperłącze" xfId="5" builtinId="8"/>
    <cellStyle name="Normalny" xfId="0" builtinId="0"/>
    <cellStyle name="Obliczenia" xfId="3" builtinId="22"/>
    <cellStyle name="Tekst objaśnienia" xfId="4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oradnikinzyniera.pl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510267</xdr:colOff>
      <xdr:row>52</xdr:row>
      <xdr:rowOff>97973</xdr:rowOff>
    </xdr:from>
    <xdr:to>
      <xdr:col>10</xdr:col>
      <xdr:colOff>734786</xdr:colOff>
      <xdr:row>62</xdr:row>
      <xdr:rowOff>87639</xdr:rowOff>
    </xdr:to>
    <xdr:pic>
      <xdr:nvPicPr>
        <xdr:cNvPr id="2" name="Picture 3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5467" y="7556048"/>
          <a:ext cx="1919969" cy="1894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adnikinzyniera.pl/licencja-na-pliki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"/>
  <sheetViews>
    <sheetView tabSelected="1" zoomScale="130" zoomScaleNormal="130" zoomScaleSheetLayoutView="100" zoomScalePageLayoutView="70" workbookViewId="0">
      <selection activeCell="B3" sqref="B3"/>
    </sheetView>
  </sheetViews>
  <sheetFormatPr defaultRowHeight="15" x14ac:dyDescent="0.25"/>
  <cols>
    <col min="1" max="1" width="8.7109375" customWidth="1"/>
    <col min="2" max="2" width="25.5703125" customWidth="1"/>
    <col min="3" max="10" width="12.7109375" customWidth="1"/>
    <col min="11" max="11" width="15.28515625" customWidth="1"/>
  </cols>
  <sheetData>
    <row r="1" spans="1:21" ht="18.75" x14ac:dyDescent="0.25">
      <c r="A1" s="35" t="s">
        <v>9</v>
      </c>
      <c r="B1" s="36"/>
      <c r="C1" s="36"/>
      <c r="D1" s="36"/>
      <c r="E1" s="36"/>
      <c r="F1" s="36"/>
      <c r="G1" s="36"/>
      <c r="H1" s="36"/>
      <c r="I1" s="36"/>
      <c r="J1" s="36"/>
      <c r="K1" s="37"/>
      <c r="L1" s="1"/>
      <c r="M1" s="1"/>
    </row>
    <row r="2" spans="1:21" ht="47.25" x14ac:dyDescent="0.25">
      <c r="A2" s="7" t="s">
        <v>30</v>
      </c>
      <c r="B2" s="8" t="s">
        <v>8</v>
      </c>
      <c r="C2" s="8" t="s">
        <v>14</v>
      </c>
      <c r="D2" s="8" t="s">
        <v>34</v>
      </c>
      <c r="E2" s="8" t="s">
        <v>2</v>
      </c>
      <c r="F2" s="8" t="s">
        <v>35</v>
      </c>
      <c r="G2" s="8" t="s">
        <v>3</v>
      </c>
      <c r="H2" s="8" t="s">
        <v>4</v>
      </c>
      <c r="I2" s="8" t="s">
        <v>5</v>
      </c>
      <c r="J2" s="8" t="s">
        <v>6</v>
      </c>
      <c r="K2" s="9" t="s">
        <v>7</v>
      </c>
      <c r="L2" s="1"/>
      <c r="M2" s="1"/>
    </row>
    <row r="3" spans="1:21" x14ac:dyDescent="0.25">
      <c r="A3" s="6">
        <v>1</v>
      </c>
      <c r="B3" s="5" t="s">
        <v>48</v>
      </c>
      <c r="C3" s="11">
        <v>80</v>
      </c>
      <c r="D3" s="5">
        <f>IFERROR(VLOOKUP(B3,Dane!$G$3:$I$100,2,FALSE),0)</f>
        <v>60</v>
      </c>
      <c r="E3" s="5">
        <f>IFERROR(VLOOKUP(B3,Dane!$G$3:$I$100,3,FALSE),0)</f>
        <v>1.2</v>
      </c>
      <c r="F3" s="28">
        <f>C3*VLOOKUP(C$34,Dane!$A$4:$B$20,2,FALSE)/10/$D$3</f>
        <v>0.33333333333333331</v>
      </c>
      <c r="G3" s="28">
        <f>F3*C$36</f>
        <v>83.333333333333329</v>
      </c>
      <c r="H3" s="28">
        <f>G3*E3</f>
        <v>99.999999999999986</v>
      </c>
      <c r="I3" s="27">
        <v>12</v>
      </c>
      <c r="J3" s="27"/>
      <c r="K3" s="29">
        <f>G3*I3+H3*J3</f>
        <v>1000</v>
      </c>
      <c r="L3" s="1"/>
      <c r="M3" s="1"/>
    </row>
    <row r="4" spans="1:21" x14ac:dyDescent="0.25">
      <c r="A4" s="6">
        <v>1</v>
      </c>
      <c r="B4" s="5" t="s">
        <v>28</v>
      </c>
      <c r="C4" s="11">
        <v>120</v>
      </c>
      <c r="D4" s="5">
        <f>IFERROR(VLOOKUP(B4,Dane!$G$3:$I$100,2,FALSE),0)</f>
        <v>81</v>
      </c>
      <c r="E4" s="5">
        <f>IFERROR(VLOOKUP(B4,Dane!$G$3:$I$100,3,FALSE),0)</f>
        <v>1</v>
      </c>
      <c r="F4" s="28">
        <f>C4*VLOOKUP(C$34,Dane!$A$4:$B$20,2,FALSE)/10/$D$3</f>
        <v>0.5</v>
      </c>
      <c r="G4" s="28">
        <f t="shared" ref="G4:G30" si="0">F4*C$36</f>
        <v>125</v>
      </c>
      <c r="H4" s="28">
        <f t="shared" ref="H4:H30" si="1">G4*E4</f>
        <v>125</v>
      </c>
      <c r="I4" s="27">
        <v>16</v>
      </c>
      <c r="J4" s="27"/>
      <c r="K4" s="29">
        <f t="shared" ref="K4:K30" si="2">G4*I4+H4*J4</f>
        <v>2000</v>
      </c>
      <c r="L4" s="1"/>
      <c r="M4" s="1"/>
    </row>
    <row r="5" spans="1:21" x14ac:dyDescent="0.25">
      <c r="A5" s="6">
        <v>2</v>
      </c>
      <c r="B5" s="5" t="s">
        <v>32</v>
      </c>
      <c r="C5" s="11">
        <v>80</v>
      </c>
      <c r="D5" s="5">
        <f>IFERROR(VLOOKUP(B5,Dane!$G$3:$I$100,2,FALSE),0)</f>
        <v>66</v>
      </c>
      <c r="E5" s="5">
        <f>IFERROR(VLOOKUP(B5,Dane!$G$3:$I$100,3,FALSE),0)</f>
        <v>1.3</v>
      </c>
      <c r="F5" s="28">
        <f>C5*VLOOKUP(C$34,Dane!$A$4:$B$20,2,FALSE)/10/$D$3</f>
        <v>0.33333333333333331</v>
      </c>
      <c r="G5" s="28">
        <f t="shared" si="0"/>
        <v>83.333333333333329</v>
      </c>
      <c r="H5" s="28">
        <f t="shared" si="1"/>
        <v>108.33333333333333</v>
      </c>
      <c r="I5" s="27"/>
      <c r="J5" s="27">
        <v>10</v>
      </c>
      <c r="K5" s="29">
        <f t="shared" si="2"/>
        <v>1083.3333333333333</v>
      </c>
      <c r="L5" s="1"/>
      <c r="M5" s="1"/>
      <c r="U5" s="4"/>
    </row>
    <row r="6" spans="1:21" x14ac:dyDescent="0.25">
      <c r="A6" s="6">
        <v>2</v>
      </c>
      <c r="B6" s="5" t="s">
        <v>33</v>
      </c>
      <c r="C6" s="11">
        <v>120</v>
      </c>
      <c r="D6" s="5">
        <f>IFERROR(VLOOKUP(B6,Dane!$G$3:$I$100,2,FALSE),0)</f>
        <v>68</v>
      </c>
      <c r="E6" s="5">
        <f>IFERROR(VLOOKUP(B6,Dane!$G$3:$I$100,3,FALSE),0)</f>
        <v>1.1000000000000001</v>
      </c>
      <c r="F6" s="28">
        <f>C6*VLOOKUP(C$34,Dane!$A$4:$B$20,2,FALSE)/10/$D$3</f>
        <v>0.5</v>
      </c>
      <c r="G6" s="28">
        <f t="shared" si="0"/>
        <v>125</v>
      </c>
      <c r="H6" s="28">
        <f t="shared" si="1"/>
        <v>137.5</v>
      </c>
      <c r="I6" s="27"/>
      <c r="J6" s="27">
        <v>12</v>
      </c>
      <c r="K6" s="29">
        <f t="shared" si="2"/>
        <v>1650</v>
      </c>
      <c r="L6" s="1"/>
      <c r="M6" s="1"/>
      <c r="U6" s="4"/>
    </row>
    <row r="7" spans="1:21" x14ac:dyDescent="0.25">
      <c r="A7" s="6">
        <v>1</v>
      </c>
      <c r="B7" s="5"/>
      <c r="C7" s="11"/>
      <c r="D7" s="5">
        <f>IFERROR(VLOOKUP(B7,Dane!$G$3:$I$100,2,FALSE),0)</f>
        <v>0</v>
      </c>
      <c r="E7" s="5">
        <f>IFERROR(VLOOKUP(B7,Dane!$G$3:$I$100,3,FALSE),0)</f>
        <v>0</v>
      </c>
      <c r="F7" s="28">
        <f>C7*VLOOKUP(C$34,Dane!$A$4:$B$20,2,FALSE)/10/$D$3</f>
        <v>0</v>
      </c>
      <c r="G7" s="28">
        <f t="shared" si="0"/>
        <v>0</v>
      </c>
      <c r="H7" s="28">
        <f t="shared" si="1"/>
        <v>0</v>
      </c>
      <c r="I7" s="27"/>
      <c r="J7" s="27"/>
      <c r="K7" s="29">
        <f t="shared" si="2"/>
        <v>0</v>
      </c>
      <c r="L7" s="1"/>
      <c r="M7" s="1"/>
      <c r="T7" s="2"/>
      <c r="U7" s="2"/>
    </row>
    <row r="8" spans="1:21" x14ac:dyDescent="0.25">
      <c r="A8" s="6">
        <v>1</v>
      </c>
      <c r="B8" s="5"/>
      <c r="C8" s="11"/>
      <c r="D8" s="5">
        <f>IFERROR(VLOOKUP(B8,Dane!$G$3:$I$100,2,FALSE),0)</f>
        <v>0</v>
      </c>
      <c r="E8" s="5">
        <f>IFERROR(VLOOKUP(B8,Dane!$G$3:$I$100,3,FALSE),0)</f>
        <v>0</v>
      </c>
      <c r="F8" s="28">
        <f>C8*VLOOKUP(C$34,Dane!$A$4:$B$20,2,FALSE)/10/$D$3</f>
        <v>0</v>
      </c>
      <c r="G8" s="28">
        <f t="shared" si="0"/>
        <v>0</v>
      </c>
      <c r="H8" s="28">
        <f t="shared" si="1"/>
        <v>0</v>
      </c>
      <c r="I8" s="27"/>
      <c r="J8" s="27"/>
      <c r="K8" s="29">
        <f t="shared" si="2"/>
        <v>0</v>
      </c>
      <c r="L8" s="2"/>
      <c r="M8" s="2"/>
      <c r="N8" s="3"/>
    </row>
    <row r="9" spans="1:21" x14ac:dyDescent="0.25">
      <c r="A9" s="6">
        <v>1</v>
      </c>
      <c r="B9" s="5"/>
      <c r="C9" s="11"/>
      <c r="D9" s="5">
        <f>IFERROR(VLOOKUP(B9,Dane!$G$3:$I$100,2,FALSE),0)</f>
        <v>0</v>
      </c>
      <c r="E9" s="5">
        <f>IFERROR(VLOOKUP(B9,Dane!$G$3:$I$100,3,FALSE),0)</f>
        <v>0</v>
      </c>
      <c r="F9" s="28">
        <f>C9*VLOOKUP(C$34,Dane!$A$4:$B$20,2,FALSE)/10/$D$3</f>
        <v>0</v>
      </c>
      <c r="G9" s="28">
        <f t="shared" si="0"/>
        <v>0</v>
      </c>
      <c r="H9" s="28">
        <f t="shared" si="1"/>
        <v>0</v>
      </c>
      <c r="I9" s="27"/>
      <c r="J9" s="27"/>
      <c r="K9" s="29">
        <f t="shared" si="2"/>
        <v>0</v>
      </c>
      <c r="L9" s="2"/>
      <c r="M9" s="2"/>
      <c r="N9" s="3"/>
    </row>
    <row r="10" spans="1:21" x14ac:dyDescent="0.25">
      <c r="A10" s="6">
        <v>1</v>
      </c>
      <c r="B10" s="5"/>
      <c r="C10" s="27"/>
      <c r="D10" s="5">
        <f>IFERROR(VLOOKUP(B10,Dane!$G$3:$I$100,2,FALSE),0)</f>
        <v>0</v>
      </c>
      <c r="E10" s="5">
        <f>IFERROR(VLOOKUP(B10,Dane!$G$3:$I$100,3,FALSE),0)</f>
        <v>0</v>
      </c>
      <c r="F10" s="28">
        <f>C10*VLOOKUP(C$34,Dane!$A$4:$B$20,2,FALSE)/10/$D$3</f>
        <v>0</v>
      </c>
      <c r="G10" s="28">
        <f t="shared" si="0"/>
        <v>0</v>
      </c>
      <c r="H10" s="28">
        <f t="shared" si="1"/>
        <v>0</v>
      </c>
      <c r="I10" s="27"/>
      <c r="J10" s="27"/>
      <c r="K10" s="29">
        <f t="shared" si="2"/>
        <v>0</v>
      </c>
      <c r="L10" s="2"/>
      <c r="M10" s="2"/>
      <c r="N10" s="3"/>
    </row>
    <row r="11" spans="1:21" x14ac:dyDescent="0.25">
      <c r="A11" s="6">
        <v>1</v>
      </c>
      <c r="B11" s="5"/>
      <c r="C11" s="27"/>
      <c r="D11" s="5">
        <f>IFERROR(VLOOKUP(B11,Dane!$G$3:$I$100,2,FALSE),0)</f>
        <v>0</v>
      </c>
      <c r="E11" s="5">
        <f>IFERROR(VLOOKUP(B11,Dane!$G$3:$I$100,3,FALSE),0)</f>
        <v>0</v>
      </c>
      <c r="F11" s="28">
        <f>C11*VLOOKUP(C$34,Dane!$A$4:$B$20,2,FALSE)/10/$D$3</f>
        <v>0</v>
      </c>
      <c r="G11" s="28">
        <f t="shared" si="0"/>
        <v>0</v>
      </c>
      <c r="H11" s="28">
        <f t="shared" si="1"/>
        <v>0</v>
      </c>
      <c r="I11" s="27"/>
      <c r="J11" s="27"/>
      <c r="K11" s="29">
        <f t="shared" si="2"/>
        <v>0</v>
      </c>
      <c r="L11" s="2"/>
      <c r="M11" s="2"/>
      <c r="N11" s="3"/>
    </row>
    <row r="12" spans="1:21" x14ac:dyDescent="0.25">
      <c r="A12" s="6">
        <v>1</v>
      </c>
      <c r="B12" s="5"/>
      <c r="C12" s="27"/>
      <c r="D12" s="5">
        <f>IFERROR(VLOOKUP(B12,Dane!$G$3:$I$100,2,FALSE),0)</f>
        <v>0</v>
      </c>
      <c r="E12" s="5">
        <f>IFERROR(VLOOKUP(B12,Dane!$G$3:$I$100,3,FALSE),0)</f>
        <v>0</v>
      </c>
      <c r="F12" s="28">
        <f>C12*VLOOKUP(C$34,Dane!$A$4:$B$20,2,FALSE)/10/$D$3</f>
        <v>0</v>
      </c>
      <c r="G12" s="28">
        <f t="shared" si="0"/>
        <v>0</v>
      </c>
      <c r="H12" s="28">
        <f t="shared" si="1"/>
        <v>0</v>
      </c>
      <c r="I12" s="27"/>
      <c r="J12" s="27"/>
      <c r="K12" s="29">
        <f t="shared" si="2"/>
        <v>0</v>
      </c>
      <c r="L12" s="2"/>
      <c r="M12" s="2"/>
      <c r="N12" s="3"/>
    </row>
    <row r="13" spans="1:21" x14ac:dyDescent="0.25">
      <c r="A13" s="6">
        <v>1</v>
      </c>
      <c r="B13" s="5"/>
      <c r="C13" s="27"/>
      <c r="D13" s="5">
        <f>IFERROR(VLOOKUP(B13,Dane!$G$3:$I$100,2,FALSE),0)</f>
        <v>0</v>
      </c>
      <c r="E13" s="5">
        <f>IFERROR(VLOOKUP(B13,Dane!$G$3:$I$100,3,FALSE),0)</f>
        <v>0</v>
      </c>
      <c r="F13" s="28">
        <f>C13*VLOOKUP(C$34,Dane!$A$4:$B$20,2,FALSE)/10/$D$3</f>
        <v>0</v>
      </c>
      <c r="G13" s="28">
        <f t="shared" si="0"/>
        <v>0</v>
      </c>
      <c r="H13" s="28">
        <f t="shared" si="1"/>
        <v>0</v>
      </c>
      <c r="I13" s="27"/>
      <c r="J13" s="27"/>
      <c r="K13" s="29">
        <f t="shared" si="2"/>
        <v>0</v>
      </c>
      <c r="L13" s="2"/>
      <c r="M13" s="2"/>
      <c r="N13" s="3"/>
    </row>
    <row r="14" spans="1:21" x14ac:dyDescent="0.25">
      <c r="A14" s="6">
        <v>1</v>
      </c>
      <c r="B14" s="5"/>
      <c r="C14" s="27"/>
      <c r="D14" s="5">
        <f>IFERROR(VLOOKUP(B14,Dane!$G$3:$I$100,2,FALSE),0)</f>
        <v>0</v>
      </c>
      <c r="E14" s="5">
        <f>IFERROR(VLOOKUP(B14,Dane!$G$3:$I$100,3,FALSE),0)</f>
        <v>0</v>
      </c>
      <c r="F14" s="28">
        <f>C14*VLOOKUP(C$34,Dane!$A$4:$B$20,2,FALSE)/10/$D$3</f>
        <v>0</v>
      </c>
      <c r="G14" s="28">
        <f t="shared" si="0"/>
        <v>0</v>
      </c>
      <c r="H14" s="28">
        <f t="shared" si="1"/>
        <v>0</v>
      </c>
      <c r="I14" s="27"/>
      <c r="J14" s="11"/>
      <c r="K14" s="29">
        <f t="shared" si="2"/>
        <v>0</v>
      </c>
      <c r="L14" s="2"/>
      <c r="M14" s="2"/>
      <c r="N14" s="3"/>
    </row>
    <row r="15" spans="1:21" x14ac:dyDescent="0.25">
      <c r="A15" s="6">
        <v>1</v>
      </c>
      <c r="B15" s="5"/>
      <c r="C15" s="27"/>
      <c r="D15" s="5">
        <f>IFERROR(VLOOKUP(B15,Dane!$G$3:$I$100,2,FALSE),0)</f>
        <v>0</v>
      </c>
      <c r="E15" s="5">
        <f>IFERROR(VLOOKUP(B15,Dane!$G$3:$I$100,3,FALSE),0)</f>
        <v>0</v>
      </c>
      <c r="F15" s="28">
        <f>C15*VLOOKUP(C$34,Dane!$A$4:$B$20,2,FALSE)/10/$D$3</f>
        <v>0</v>
      </c>
      <c r="G15" s="28">
        <f t="shared" si="0"/>
        <v>0</v>
      </c>
      <c r="H15" s="28">
        <f t="shared" si="1"/>
        <v>0</v>
      </c>
      <c r="I15" s="27"/>
      <c r="J15" s="11"/>
      <c r="K15" s="29">
        <f t="shared" si="2"/>
        <v>0</v>
      </c>
      <c r="L15" s="2"/>
      <c r="M15" s="2"/>
      <c r="N15" s="3"/>
    </row>
    <row r="16" spans="1:21" x14ac:dyDescent="0.25">
      <c r="A16" s="6">
        <v>1</v>
      </c>
      <c r="B16" s="5"/>
      <c r="C16" s="27"/>
      <c r="D16" s="5">
        <f>IFERROR(VLOOKUP(B16,Dane!$G$3:$I$100,2,FALSE),0)</f>
        <v>0</v>
      </c>
      <c r="E16" s="5">
        <f>IFERROR(VLOOKUP(B16,Dane!$G$3:$I$100,3,FALSE),0)</f>
        <v>0</v>
      </c>
      <c r="F16" s="28">
        <f>C16*VLOOKUP(C$34,Dane!$A$4:$B$20,2,FALSE)/10/$D$3</f>
        <v>0</v>
      </c>
      <c r="G16" s="28">
        <f t="shared" si="0"/>
        <v>0</v>
      </c>
      <c r="H16" s="28">
        <f t="shared" si="1"/>
        <v>0</v>
      </c>
      <c r="I16" s="27"/>
      <c r="J16" s="27"/>
      <c r="K16" s="29">
        <f t="shared" si="2"/>
        <v>0</v>
      </c>
      <c r="L16" s="2"/>
      <c r="M16" s="2"/>
      <c r="N16" s="3"/>
    </row>
    <row r="17" spans="1:14" x14ac:dyDescent="0.25">
      <c r="A17" s="6">
        <v>1</v>
      </c>
      <c r="B17" s="5"/>
      <c r="C17" s="27"/>
      <c r="D17" s="5">
        <f>IFERROR(VLOOKUP(B17,Dane!$G$3:$I$100,2,FALSE),0)</f>
        <v>0</v>
      </c>
      <c r="E17" s="5">
        <f>IFERROR(VLOOKUP(B17,Dane!$G$3:$I$100,3,FALSE),0)</f>
        <v>0</v>
      </c>
      <c r="F17" s="28">
        <f>C17*VLOOKUP(C$34,Dane!$A$4:$B$20,2,FALSE)/10/$D$3</f>
        <v>0</v>
      </c>
      <c r="G17" s="28">
        <f t="shared" si="0"/>
        <v>0</v>
      </c>
      <c r="H17" s="28">
        <f t="shared" si="1"/>
        <v>0</v>
      </c>
      <c r="I17" s="27"/>
      <c r="J17" s="27"/>
      <c r="K17" s="29">
        <f t="shared" si="2"/>
        <v>0</v>
      </c>
      <c r="L17" s="2"/>
      <c r="M17" s="2"/>
      <c r="N17" s="3"/>
    </row>
    <row r="18" spans="1:14" x14ac:dyDescent="0.25">
      <c r="A18" s="6">
        <v>1</v>
      </c>
      <c r="B18" s="5"/>
      <c r="C18" s="27"/>
      <c r="D18" s="5">
        <f>IFERROR(VLOOKUP(B18,Dane!$G$3:$I$100,2,FALSE),0)</f>
        <v>0</v>
      </c>
      <c r="E18" s="5">
        <f>IFERROR(VLOOKUP(B18,Dane!$G$3:$I$100,3,FALSE),0)</f>
        <v>0</v>
      </c>
      <c r="F18" s="28">
        <f>C18*VLOOKUP(C$34,Dane!$A$4:$B$20,2,FALSE)/10/$D$3</f>
        <v>0</v>
      </c>
      <c r="G18" s="28">
        <f t="shared" si="0"/>
        <v>0</v>
      </c>
      <c r="H18" s="28">
        <f t="shared" si="1"/>
        <v>0</v>
      </c>
      <c r="I18" s="27"/>
      <c r="J18" s="27"/>
      <c r="K18" s="29">
        <f t="shared" si="2"/>
        <v>0</v>
      </c>
      <c r="L18" s="2"/>
      <c r="M18" s="2"/>
      <c r="N18" s="3"/>
    </row>
    <row r="19" spans="1:14" x14ac:dyDescent="0.25">
      <c r="A19" s="6">
        <v>1</v>
      </c>
      <c r="B19" s="5"/>
      <c r="C19" s="27"/>
      <c r="D19" s="5">
        <f>IFERROR(VLOOKUP(B19,Dane!$G$3:$I$100,2,FALSE),0)</f>
        <v>0</v>
      </c>
      <c r="E19" s="5">
        <f>IFERROR(VLOOKUP(B19,Dane!$G$3:$I$100,3,FALSE),0)</f>
        <v>0</v>
      </c>
      <c r="F19" s="28">
        <f>C19*VLOOKUP(C$34,Dane!$A$4:$B$20,2,FALSE)/10/$D$3</f>
        <v>0</v>
      </c>
      <c r="G19" s="28">
        <f t="shared" si="0"/>
        <v>0</v>
      </c>
      <c r="H19" s="28">
        <f t="shared" si="1"/>
        <v>0</v>
      </c>
      <c r="I19" s="27"/>
      <c r="J19" s="27"/>
      <c r="K19" s="29">
        <f t="shared" si="2"/>
        <v>0</v>
      </c>
      <c r="L19" s="2"/>
      <c r="M19" s="2"/>
      <c r="N19" s="3"/>
    </row>
    <row r="20" spans="1:14" x14ac:dyDescent="0.25">
      <c r="A20" s="6">
        <v>1</v>
      </c>
      <c r="B20" s="5"/>
      <c r="C20" s="27"/>
      <c r="D20" s="5">
        <f>IFERROR(VLOOKUP(B20,Dane!$G$3:$I$100,2,FALSE),0)</f>
        <v>0</v>
      </c>
      <c r="E20" s="5">
        <f>IFERROR(VLOOKUP(B20,Dane!$G$3:$I$100,3,FALSE),0)</f>
        <v>0</v>
      </c>
      <c r="F20" s="28">
        <f>C20*VLOOKUP(C$34,Dane!$A$4:$B$20,2,FALSE)/10/$D$3</f>
        <v>0</v>
      </c>
      <c r="G20" s="28">
        <f t="shared" si="0"/>
        <v>0</v>
      </c>
      <c r="H20" s="28">
        <f t="shared" si="1"/>
        <v>0</v>
      </c>
      <c r="I20" s="27"/>
      <c r="J20" s="27"/>
      <c r="K20" s="29">
        <f t="shared" si="2"/>
        <v>0</v>
      </c>
      <c r="L20" s="1"/>
      <c r="M20" s="1"/>
    </row>
    <row r="21" spans="1:14" x14ac:dyDescent="0.25">
      <c r="A21" s="6">
        <v>1</v>
      </c>
      <c r="B21" s="5"/>
      <c r="C21" s="11"/>
      <c r="D21" s="5">
        <f>IFERROR(VLOOKUP(B21,Dane!$G$3:$I$100,2,FALSE),0)</f>
        <v>0</v>
      </c>
      <c r="E21" s="5">
        <f>IFERROR(VLOOKUP(B21,Dane!$G$3:$I$100,3,FALSE),0)</f>
        <v>0</v>
      </c>
      <c r="F21" s="28">
        <f>C21*VLOOKUP(C$34,Dane!$A$4:$B$20,2,FALSE)/10/$D$3</f>
        <v>0</v>
      </c>
      <c r="G21" s="28">
        <f t="shared" si="0"/>
        <v>0</v>
      </c>
      <c r="H21" s="28">
        <f t="shared" si="1"/>
        <v>0</v>
      </c>
      <c r="I21" s="11"/>
      <c r="J21" s="11"/>
      <c r="K21" s="29">
        <f t="shared" si="2"/>
        <v>0</v>
      </c>
      <c r="L21" s="1"/>
      <c r="M21" s="1"/>
    </row>
    <row r="22" spans="1:14" x14ac:dyDescent="0.25">
      <c r="A22" s="6">
        <v>1</v>
      </c>
      <c r="B22" s="5"/>
      <c r="C22" s="11"/>
      <c r="D22" s="5">
        <f>IFERROR(VLOOKUP(B22,Dane!$G$3:$I$100,2,FALSE),0)</f>
        <v>0</v>
      </c>
      <c r="E22" s="5">
        <f>IFERROR(VLOOKUP(B22,Dane!$G$3:$I$100,3,FALSE),0)</f>
        <v>0</v>
      </c>
      <c r="F22" s="28">
        <f>C22*VLOOKUP(C$34,Dane!$A$4:$B$20,2,FALSE)/10/$D$3</f>
        <v>0</v>
      </c>
      <c r="G22" s="28">
        <f t="shared" si="0"/>
        <v>0</v>
      </c>
      <c r="H22" s="28">
        <f t="shared" si="1"/>
        <v>0</v>
      </c>
      <c r="I22" s="11"/>
      <c r="J22" s="11"/>
      <c r="K22" s="29">
        <f t="shared" si="2"/>
        <v>0</v>
      </c>
      <c r="L22" s="1"/>
      <c r="M22" s="1"/>
    </row>
    <row r="23" spans="1:14" x14ac:dyDescent="0.25">
      <c r="A23" s="6">
        <v>1</v>
      </c>
      <c r="B23" s="5"/>
      <c r="C23" s="11"/>
      <c r="D23" s="5">
        <f>IFERROR(VLOOKUP(B23,Dane!$G$3:$I$100,2,FALSE),0)</f>
        <v>0</v>
      </c>
      <c r="E23" s="5">
        <f>IFERROR(VLOOKUP(B23,Dane!$G$3:$I$100,3,FALSE),0)</f>
        <v>0</v>
      </c>
      <c r="F23" s="28">
        <f>C23*VLOOKUP(C$34,Dane!$A$4:$B$20,2,FALSE)/10/$D$3</f>
        <v>0</v>
      </c>
      <c r="G23" s="28">
        <f t="shared" si="0"/>
        <v>0</v>
      </c>
      <c r="H23" s="28">
        <f t="shared" si="1"/>
        <v>0</v>
      </c>
      <c r="I23" s="11"/>
      <c r="J23" s="11"/>
      <c r="K23" s="29">
        <f t="shared" si="2"/>
        <v>0</v>
      </c>
      <c r="L23" s="1"/>
      <c r="M23" s="1"/>
    </row>
    <row r="24" spans="1:14" x14ac:dyDescent="0.25">
      <c r="A24" s="6">
        <v>1</v>
      </c>
      <c r="B24" s="5"/>
      <c r="C24" s="11"/>
      <c r="D24" s="5">
        <f>IFERROR(VLOOKUP(B24,Dane!$G$3:$I$100,2,FALSE),0)</f>
        <v>0</v>
      </c>
      <c r="E24" s="5">
        <f>IFERROR(VLOOKUP(B24,Dane!$G$3:$I$100,3,FALSE),0)</f>
        <v>0</v>
      </c>
      <c r="F24" s="28">
        <f>C24*VLOOKUP(C$34,Dane!$A$4:$B$20,2,FALSE)/10/$D$3</f>
        <v>0</v>
      </c>
      <c r="G24" s="28">
        <f t="shared" si="0"/>
        <v>0</v>
      </c>
      <c r="H24" s="28">
        <f t="shared" si="1"/>
        <v>0</v>
      </c>
      <c r="I24" s="11"/>
      <c r="J24" s="11"/>
      <c r="K24" s="29">
        <f t="shared" si="2"/>
        <v>0</v>
      </c>
      <c r="L24" s="1"/>
      <c r="M24" s="1"/>
    </row>
    <row r="25" spans="1:14" x14ac:dyDescent="0.25">
      <c r="A25" s="6">
        <v>1</v>
      </c>
      <c r="B25" s="5"/>
      <c r="C25" s="11"/>
      <c r="D25" s="5">
        <f>IFERROR(VLOOKUP(B25,Dane!$G$3:$I$100,2,FALSE),0)</f>
        <v>0</v>
      </c>
      <c r="E25" s="5">
        <f>IFERROR(VLOOKUP(B25,Dane!$G$3:$I$100,3,FALSE),0)</f>
        <v>0</v>
      </c>
      <c r="F25" s="28">
        <f>C25*VLOOKUP(C$34,Dane!$A$4:$B$20,2,FALSE)/10/$D$3</f>
        <v>0</v>
      </c>
      <c r="G25" s="28">
        <f t="shared" si="0"/>
        <v>0</v>
      </c>
      <c r="H25" s="28">
        <f t="shared" si="1"/>
        <v>0</v>
      </c>
      <c r="I25" s="11"/>
      <c r="J25" s="11"/>
      <c r="K25" s="29">
        <f t="shared" si="2"/>
        <v>0</v>
      </c>
      <c r="L25" s="1"/>
      <c r="M25" s="1"/>
    </row>
    <row r="26" spans="1:14" x14ac:dyDescent="0.25">
      <c r="A26" s="6">
        <v>1</v>
      </c>
      <c r="B26" s="5"/>
      <c r="C26" s="11"/>
      <c r="D26" s="5">
        <f>IFERROR(VLOOKUP(B26,Dane!$G$3:$I$100,2,FALSE),0)</f>
        <v>0</v>
      </c>
      <c r="E26" s="5">
        <f>IFERROR(VLOOKUP(B26,Dane!$G$3:$I$100,3,FALSE),0)</f>
        <v>0</v>
      </c>
      <c r="F26" s="28">
        <f>C26*VLOOKUP(C$34,Dane!$A$4:$B$20,2,FALSE)/10/$D$3</f>
        <v>0</v>
      </c>
      <c r="G26" s="28">
        <f t="shared" si="0"/>
        <v>0</v>
      </c>
      <c r="H26" s="28">
        <f t="shared" si="1"/>
        <v>0</v>
      </c>
      <c r="I26" s="11"/>
      <c r="J26" s="11"/>
      <c r="K26" s="29">
        <f t="shared" si="2"/>
        <v>0</v>
      </c>
      <c r="L26" s="1"/>
      <c r="M26" s="1"/>
    </row>
    <row r="27" spans="1:14" x14ac:dyDescent="0.25">
      <c r="A27" s="6">
        <v>1</v>
      </c>
      <c r="B27" s="5"/>
      <c r="C27" s="11"/>
      <c r="D27" s="5">
        <f>IFERROR(VLOOKUP(B27,Dane!$G$3:$I$100,2,FALSE),0)</f>
        <v>0</v>
      </c>
      <c r="E27" s="5">
        <f>IFERROR(VLOOKUP(B27,Dane!$G$3:$I$100,3,FALSE),0)</f>
        <v>0</v>
      </c>
      <c r="F27" s="28">
        <f>C27*VLOOKUP(C$34,Dane!$A$4:$B$20,2,FALSE)/10/$D$3</f>
        <v>0</v>
      </c>
      <c r="G27" s="28">
        <f t="shared" si="0"/>
        <v>0</v>
      </c>
      <c r="H27" s="28">
        <f t="shared" si="1"/>
        <v>0</v>
      </c>
      <c r="I27" s="11"/>
      <c r="J27" s="11"/>
      <c r="K27" s="29">
        <f t="shared" si="2"/>
        <v>0</v>
      </c>
      <c r="L27" s="1"/>
      <c r="M27" s="1"/>
    </row>
    <row r="28" spans="1:14" x14ac:dyDescent="0.25">
      <c r="A28" s="6">
        <v>1</v>
      </c>
      <c r="B28" s="5"/>
      <c r="C28" s="11"/>
      <c r="D28" s="5">
        <f>IFERROR(VLOOKUP(B28,Dane!$G$3:$I$100,2,FALSE),0)</f>
        <v>0</v>
      </c>
      <c r="E28" s="5">
        <f>IFERROR(VLOOKUP(B28,Dane!$G$3:$I$100,3,FALSE),0)</f>
        <v>0</v>
      </c>
      <c r="F28" s="28">
        <f>C28*VLOOKUP(C$34,Dane!$A$4:$B$20,2,FALSE)/10/$D$3</f>
        <v>0</v>
      </c>
      <c r="G28" s="28">
        <f t="shared" si="0"/>
        <v>0</v>
      </c>
      <c r="H28" s="28">
        <f t="shared" si="1"/>
        <v>0</v>
      </c>
      <c r="I28" s="11"/>
      <c r="J28" s="11"/>
      <c r="K28" s="29">
        <f t="shared" si="2"/>
        <v>0</v>
      </c>
      <c r="L28" s="1"/>
      <c r="M28" s="1"/>
    </row>
    <row r="29" spans="1:14" x14ac:dyDescent="0.25">
      <c r="A29" s="6">
        <v>1</v>
      </c>
      <c r="B29" s="5"/>
      <c r="C29" s="11"/>
      <c r="D29" s="5">
        <f>IFERROR(VLOOKUP(B29,Dane!$G$3:$I$100,2,FALSE),0)</f>
        <v>0</v>
      </c>
      <c r="E29" s="5">
        <f>IFERROR(VLOOKUP(B29,Dane!$G$3:$I$100,3,FALSE),0)</f>
        <v>0</v>
      </c>
      <c r="F29" s="28">
        <f>C29*VLOOKUP(C$34,Dane!$A$4:$B$20,2,FALSE)/10/$D$3</f>
        <v>0</v>
      </c>
      <c r="G29" s="28">
        <f t="shared" si="0"/>
        <v>0</v>
      </c>
      <c r="H29" s="28">
        <f t="shared" si="1"/>
        <v>0</v>
      </c>
      <c r="I29" s="11"/>
      <c r="J29" s="11"/>
      <c r="K29" s="29">
        <f t="shared" si="2"/>
        <v>0</v>
      </c>
      <c r="L29" s="1"/>
      <c r="M29" s="1"/>
    </row>
    <row r="30" spans="1:14" x14ac:dyDescent="0.25">
      <c r="A30" s="6">
        <v>1</v>
      </c>
      <c r="B30" s="5"/>
      <c r="C30" s="11"/>
      <c r="D30" s="5">
        <f>IFERROR(VLOOKUP(B30,Dane!$G$3:$I$100,2,FALSE),0)</f>
        <v>0</v>
      </c>
      <c r="E30" s="5">
        <f>IFERROR(VLOOKUP(B30,Dane!$G$3:$I$100,3,FALSE),0)</f>
        <v>0</v>
      </c>
      <c r="F30" s="28">
        <f>C30*VLOOKUP(C$34,Dane!$A$4:$B$20,2,FALSE)/10/$D$3</f>
        <v>0</v>
      </c>
      <c r="G30" s="28">
        <f t="shared" si="0"/>
        <v>0</v>
      </c>
      <c r="H30" s="28">
        <f t="shared" si="1"/>
        <v>0</v>
      </c>
      <c r="I30" s="11"/>
      <c r="J30" s="11"/>
      <c r="K30" s="29">
        <f t="shared" si="2"/>
        <v>0</v>
      </c>
      <c r="L30" s="1"/>
      <c r="M30" s="1"/>
    </row>
    <row r="31" spans="1:14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5"/>
      <c r="L31" s="1"/>
      <c r="M31" s="1"/>
    </row>
    <row r="32" spans="1:14" ht="15.75" x14ac:dyDescent="0.25">
      <c r="A32" s="13"/>
      <c r="B32" s="16" t="s">
        <v>15</v>
      </c>
      <c r="C32" s="11">
        <v>250</v>
      </c>
      <c r="D32" s="17" t="s">
        <v>22</v>
      </c>
      <c r="E32" s="18"/>
      <c r="F32" s="14"/>
      <c r="G32" s="14"/>
      <c r="H32" s="14"/>
      <c r="I32" s="14"/>
      <c r="J32" s="14"/>
      <c r="K32" s="15"/>
      <c r="L32" s="1"/>
      <c r="M32" s="1"/>
    </row>
    <row r="33" spans="1:13" ht="15.75" x14ac:dyDescent="0.25">
      <c r="A33" s="13"/>
      <c r="B33" s="19" t="s">
        <v>12</v>
      </c>
      <c r="C33" s="11">
        <v>0</v>
      </c>
      <c r="D33" s="17" t="s">
        <v>44</v>
      </c>
      <c r="E33" s="18"/>
      <c r="F33" s="14"/>
      <c r="G33" s="14"/>
      <c r="H33" s="14"/>
      <c r="I33" s="11">
        <v>25</v>
      </c>
      <c r="J33" s="17" t="s">
        <v>23</v>
      </c>
      <c r="K33" s="15"/>
      <c r="L33" s="1"/>
      <c r="M33" s="1"/>
    </row>
    <row r="34" spans="1:13" ht="15.75" x14ac:dyDescent="0.25">
      <c r="A34" s="13"/>
      <c r="B34" s="19" t="s">
        <v>13</v>
      </c>
      <c r="C34" s="11" t="s">
        <v>21</v>
      </c>
      <c r="D34" s="17" t="s">
        <v>16</v>
      </c>
      <c r="E34" s="18"/>
      <c r="F34" s="14"/>
      <c r="G34" s="14"/>
      <c r="H34" s="14"/>
      <c r="I34" s="14"/>
      <c r="J34" s="14"/>
      <c r="K34" s="15"/>
      <c r="L34" s="1"/>
      <c r="M34" s="1"/>
    </row>
    <row r="35" spans="1:13" x14ac:dyDescent="0.25">
      <c r="A35" s="13"/>
      <c r="B35" s="14"/>
      <c r="C35" s="14"/>
      <c r="D35" s="14"/>
      <c r="E35" s="14"/>
      <c r="F35" s="14"/>
      <c r="G35" s="14"/>
      <c r="H35" s="14"/>
      <c r="I35" s="14"/>
      <c r="J35" s="14"/>
      <c r="K35" s="15"/>
      <c r="L35" s="1"/>
      <c r="M35" s="1"/>
    </row>
    <row r="36" spans="1:13" x14ac:dyDescent="0.25">
      <c r="A36" s="13"/>
      <c r="B36" s="14"/>
      <c r="C36" s="12">
        <f>IF(C32=0,C33*I33,C32)</f>
        <v>250</v>
      </c>
      <c r="D36" s="17" t="s">
        <v>24</v>
      </c>
      <c r="E36" s="14"/>
      <c r="F36" s="14"/>
      <c r="G36" s="14"/>
      <c r="H36" s="14"/>
      <c r="I36" s="14"/>
      <c r="J36" s="14"/>
      <c r="K36" s="15"/>
      <c r="L36" s="1"/>
      <c r="M36" s="1"/>
    </row>
    <row r="37" spans="1:13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5"/>
      <c r="L37" s="1"/>
      <c r="M37" s="1"/>
    </row>
    <row r="38" spans="1:13" x14ac:dyDescent="0.25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5"/>
      <c r="L38" s="1"/>
      <c r="M38" s="1"/>
    </row>
    <row r="39" spans="1:13" ht="18.75" x14ac:dyDescent="0.25">
      <c r="A39" s="13"/>
      <c r="C39" s="38" t="s">
        <v>36</v>
      </c>
      <c r="D39" s="38"/>
      <c r="E39" s="38"/>
      <c r="F39" s="38"/>
      <c r="G39" s="38"/>
      <c r="H39" s="38"/>
      <c r="I39" s="38"/>
      <c r="J39" s="38"/>
      <c r="K39" s="15"/>
      <c r="L39" s="1"/>
      <c r="M39" s="1"/>
    </row>
    <row r="40" spans="1:13" ht="31.5" x14ac:dyDescent="0.25">
      <c r="A40" s="13"/>
      <c r="B40" s="30"/>
      <c r="C40" s="32" t="s">
        <v>30</v>
      </c>
      <c r="D40" s="32" t="s">
        <v>7</v>
      </c>
      <c r="E40" s="32" t="s">
        <v>38</v>
      </c>
      <c r="F40" s="32" t="s">
        <v>39</v>
      </c>
      <c r="G40" s="32" t="s">
        <v>37</v>
      </c>
      <c r="H40" s="32" t="s">
        <v>40</v>
      </c>
      <c r="I40" s="32" t="s">
        <v>41</v>
      </c>
      <c r="J40" s="32" t="s">
        <v>42</v>
      </c>
      <c r="K40" s="15"/>
      <c r="L40" s="1"/>
      <c r="M40" s="1"/>
    </row>
    <row r="41" spans="1:13" x14ac:dyDescent="0.25">
      <c r="A41" s="13"/>
      <c r="B41" s="14"/>
      <c r="C41" s="10">
        <v>1</v>
      </c>
      <c r="D41" s="31">
        <f>SUMIF(A3:A30,C41,K3:K30)</f>
        <v>3000</v>
      </c>
      <c r="E41" s="31">
        <f>D41*0.98</f>
        <v>2940</v>
      </c>
      <c r="F41" s="31">
        <f>D41*0.975</f>
        <v>2925</v>
      </c>
      <c r="G41" s="31">
        <f>D41*0.95</f>
        <v>2850</v>
      </c>
      <c r="H41" s="31">
        <f>D41*0.925</f>
        <v>2775</v>
      </c>
      <c r="I41" s="31">
        <f>D41*0.9</f>
        <v>2700</v>
      </c>
      <c r="J41" s="31">
        <f>D41*0.875</f>
        <v>2625</v>
      </c>
      <c r="K41" s="15"/>
      <c r="L41" s="1"/>
      <c r="M41" s="1"/>
    </row>
    <row r="42" spans="1:13" x14ac:dyDescent="0.25">
      <c r="A42" s="13"/>
      <c r="B42" s="14"/>
      <c r="C42" s="10">
        <v>2</v>
      </c>
      <c r="D42" s="31">
        <f t="shared" ref="D42:D52" si="3">SUMIF(A4:A31,C42,K4:K31)</f>
        <v>2733.333333333333</v>
      </c>
      <c r="E42" s="31">
        <f t="shared" ref="E42:E52" si="4">D42*0.98</f>
        <v>2678.6666666666665</v>
      </c>
      <c r="F42" s="31">
        <f t="shared" ref="F42:F52" si="5">D42*0.975</f>
        <v>2664.9999999999995</v>
      </c>
      <c r="G42" s="31">
        <f t="shared" ref="G42:G52" si="6">D42*0.95</f>
        <v>2596.6666666666661</v>
      </c>
      <c r="H42" s="31">
        <f t="shared" ref="H42:H52" si="7">D42*0.925</f>
        <v>2528.333333333333</v>
      </c>
      <c r="I42" s="31">
        <f t="shared" ref="I42:I52" si="8">D42*0.9</f>
        <v>2460</v>
      </c>
      <c r="J42" s="31">
        <f t="shared" ref="J42:J52" si="9">D42*0.875</f>
        <v>2391.6666666666665</v>
      </c>
      <c r="K42" s="15"/>
      <c r="L42" s="1"/>
      <c r="M42" s="1"/>
    </row>
    <row r="43" spans="1:13" x14ac:dyDescent="0.25">
      <c r="A43" s="13"/>
      <c r="B43" s="14"/>
      <c r="C43" s="10">
        <v>3</v>
      </c>
      <c r="D43" s="31">
        <f t="shared" si="3"/>
        <v>0</v>
      </c>
      <c r="E43" s="31">
        <f t="shared" si="4"/>
        <v>0</v>
      </c>
      <c r="F43" s="31">
        <f t="shared" si="5"/>
        <v>0</v>
      </c>
      <c r="G43" s="31">
        <f t="shared" si="6"/>
        <v>0</v>
      </c>
      <c r="H43" s="31">
        <f t="shared" si="7"/>
        <v>0</v>
      </c>
      <c r="I43" s="31">
        <f t="shared" si="8"/>
        <v>0</v>
      </c>
      <c r="J43" s="31">
        <f t="shared" si="9"/>
        <v>0</v>
      </c>
      <c r="K43" s="15"/>
      <c r="L43" s="1"/>
      <c r="M43" s="1"/>
    </row>
    <row r="44" spans="1:13" x14ac:dyDescent="0.25">
      <c r="A44" s="13"/>
      <c r="B44" s="14"/>
      <c r="C44" s="10">
        <v>4</v>
      </c>
      <c r="D44" s="31">
        <f t="shared" si="3"/>
        <v>0</v>
      </c>
      <c r="E44" s="31">
        <f t="shared" si="4"/>
        <v>0</v>
      </c>
      <c r="F44" s="31">
        <f t="shared" si="5"/>
        <v>0</v>
      </c>
      <c r="G44" s="31">
        <f t="shared" si="6"/>
        <v>0</v>
      </c>
      <c r="H44" s="31">
        <f t="shared" si="7"/>
        <v>0</v>
      </c>
      <c r="I44" s="31">
        <f t="shared" si="8"/>
        <v>0</v>
      </c>
      <c r="J44" s="31">
        <f t="shared" si="9"/>
        <v>0</v>
      </c>
      <c r="K44" s="15"/>
      <c r="L44" s="1"/>
      <c r="M44" s="1"/>
    </row>
    <row r="45" spans="1:13" x14ac:dyDescent="0.25">
      <c r="A45" s="13"/>
      <c r="B45" s="14"/>
      <c r="C45" s="10">
        <v>5</v>
      </c>
      <c r="D45" s="31">
        <f t="shared" si="3"/>
        <v>0</v>
      </c>
      <c r="E45" s="31">
        <f t="shared" si="4"/>
        <v>0</v>
      </c>
      <c r="F45" s="31">
        <f t="shared" si="5"/>
        <v>0</v>
      </c>
      <c r="G45" s="31">
        <f t="shared" si="6"/>
        <v>0</v>
      </c>
      <c r="H45" s="31">
        <f t="shared" si="7"/>
        <v>0</v>
      </c>
      <c r="I45" s="31">
        <f t="shared" si="8"/>
        <v>0</v>
      </c>
      <c r="J45" s="31">
        <f t="shared" si="9"/>
        <v>0</v>
      </c>
      <c r="K45" s="15"/>
      <c r="L45" s="1"/>
      <c r="M45" s="1"/>
    </row>
    <row r="46" spans="1:13" x14ac:dyDescent="0.25">
      <c r="A46" s="13"/>
      <c r="B46" s="14"/>
      <c r="C46" s="10">
        <v>6</v>
      </c>
      <c r="D46" s="31">
        <f t="shared" si="3"/>
        <v>0</v>
      </c>
      <c r="E46" s="31">
        <f t="shared" si="4"/>
        <v>0</v>
      </c>
      <c r="F46" s="31">
        <f t="shared" si="5"/>
        <v>0</v>
      </c>
      <c r="G46" s="31">
        <f t="shared" si="6"/>
        <v>0</v>
      </c>
      <c r="H46" s="31">
        <f t="shared" si="7"/>
        <v>0</v>
      </c>
      <c r="I46" s="31">
        <f t="shared" si="8"/>
        <v>0</v>
      </c>
      <c r="J46" s="31">
        <f t="shared" si="9"/>
        <v>0</v>
      </c>
      <c r="K46" s="15"/>
      <c r="L46" s="1"/>
      <c r="M46" s="1"/>
    </row>
    <row r="47" spans="1:13" x14ac:dyDescent="0.25">
      <c r="A47" s="13"/>
      <c r="B47" s="14"/>
      <c r="C47" s="10">
        <v>7</v>
      </c>
      <c r="D47" s="31">
        <f t="shared" si="3"/>
        <v>0</v>
      </c>
      <c r="E47" s="31">
        <f t="shared" si="4"/>
        <v>0</v>
      </c>
      <c r="F47" s="31">
        <f t="shared" si="5"/>
        <v>0</v>
      </c>
      <c r="G47" s="31">
        <f t="shared" si="6"/>
        <v>0</v>
      </c>
      <c r="H47" s="31">
        <f t="shared" si="7"/>
        <v>0</v>
      </c>
      <c r="I47" s="31">
        <f t="shared" si="8"/>
        <v>0</v>
      </c>
      <c r="J47" s="31">
        <f t="shared" si="9"/>
        <v>0</v>
      </c>
      <c r="K47" s="15"/>
      <c r="L47" s="1"/>
      <c r="M47" s="1"/>
    </row>
    <row r="48" spans="1:13" x14ac:dyDescent="0.25">
      <c r="A48" s="13"/>
      <c r="B48" s="14"/>
      <c r="C48" s="10">
        <v>8</v>
      </c>
      <c r="D48" s="31">
        <f t="shared" si="3"/>
        <v>0</v>
      </c>
      <c r="E48" s="31">
        <f t="shared" si="4"/>
        <v>0</v>
      </c>
      <c r="F48" s="31">
        <f t="shared" si="5"/>
        <v>0</v>
      </c>
      <c r="G48" s="31">
        <f t="shared" si="6"/>
        <v>0</v>
      </c>
      <c r="H48" s="31">
        <f t="shared" si="7"/>
        <v>0</v>
      </c>
      <c r="I48" s="31">
        <f t="shared" si="8"/>
        <v>0</v>
      </c>
      <c r="J48" s="31">
        <f t="shared" si="9"/>
        <v>0</v>
      </c>
      <c r="K48" s="15"/>
      <c r="L48" s="1"/>
      <c r="M48" s="1"/>
    </row>
    <row r="49" spans="1:13" x14ac:dyDescent="0.25">
      <c r="A49" s="13"/>
      <c r="B49" s="14"/>
      <c r="C49" s="10">
        <v>9</v>
      </c>
      <c r="D49" s="31">
        <f t="shared" si="3"/>
        <v>0</v>
      </c>
      <c r="E49" s="31">
        <f t="shared" si="4"/>
        <v>0</v>
      </c>
      <c r="F49" s="31">
        <f t="shared" si="5"/>
        <v>0</v>
      </c>
      <c r="G49" s="31">
        <f t="shared" si="6"/>
        <v>0</v>
      </c>
      <c r="H49" s="31">
        <f t="shared" si="7"/>
        <v>0</v>
      </c>
      <c r="I49" s="31">
        <f t="shared" si="8"/>
        <v>0</v>
      </c>
      <c r="J49" s="31">
        <f t="shared" si="9"/>
        <v>0</v>
      </c>
      <c r="K49" s="15"/>
      <c r="L49" s="1"/>
      <c r="M49" s="1"/>
    </row>
    <row r="50" spans="1:13" x14ac:dyDescent="0.25">
      <c r="A50" s="13"/>
      <c r="B50" s="14"/>
      <c r="C50" s="10">
        <v>10</v>
      </c>
      <c r="D50" s="31">
        <f t="shared" si="3"/>
        <v>0</v>
      </c>
      <c r="E50" s="31">
        <f t="shared" si="4"/>
        <v>0</v>
      </c>
      <c r="F50" s="31">
        <f t="shared" si="5"/>
        <v>0</v>
      </c>
      <c r="G50" s="31">
        <f t="shared" si="6"/>
        <v>0</v>
      </c>
      <c r="H50" s="31">
        <f t="shared" si="7"/>
        <v>0</v>
      </c>
      <c r="I50" s="31">
        <f t="shared" si="8"/>
        <v>0</v>
      </c>
      <c r="J50" s="31">
        <f t="shared" si="9"/>
        <v>0</v>
      </c>
      <c r="K50" s="15"/>
      <c r="L50" s="1"/>
      <c r="M50" s="1"/>
    </row>
    <row r="51" spans="1:13" x14ac:dyDescent="0.25">
      <c r="A51" s="13"/>
      <c r="B51" s="14"/>
      <c r="C51" s="10">
        <v>11</v>
      </c>
      <c r="D51" s="31">
        <f t="shared" si="3"/>
        <v>0</v>
      </c>
      <c r="E51" s="31">
        <f t="shared" si="4"/>
        <v>0</v>
      </c>
      <c r="F51" s="31">
        <f t="shared" si="5"/>
        <v>0</v>
      </c>
      <c r="G51" s="31">
        <f t="shared" si="6"/>
        <v>0</v>
      </c>
      <c r="H51" s="31">
        <f t="shared" si="7"/>
        <v>0</v>
      </c>
      <c r="I51" s="31">
        <f t="shared" si="8"/>
        <v>0</v>
      </c>
      <c r="J51" s="31">
        <f t="shared" si="9"/>
        <v>0</v>
      </c>
      <c r="K51" s="15"/>
      <c r="L51" s="1"/>
      <c r="M51" s="1"/>
    </row>
    <row r="52" spans="1:13" x14ac:dyDescent="0.25">
      <c r="A52" s="13"/>
      <c r="B52" s="14"/>
      <c r="C52" s="10">
        <v>12</v>
      </c>
      <c r="D52" s="31">
        <f t="shared" si="3"/>
        <v>0</v>
      </c>
      <c r="E52" s="31">
        <f t="shared" si="4"/>
        <v>0</v>
      </c>
      <c r="F52" s="31">
        <f t="shared" si="5"/>
        <v>0</v>
      </c>
      <c r="G52" s="31">
        <f t="shared" si="6"/>
        <v>0</v>
      </c>
      <c r="H52" s="31">
        <f t="shared" si="7"/>
        <v>0</v>
      </c>
      <c r="I52" s="31">
        <f t="shared" si="8"/>
        <v>0</v>
      </c>
      <c r="J52" s="31">
        <f t="shared" si="9"/>
        <v>0</v>
      </c>
      <c r="K52" s="15"/>
      <c r="L52" s="1"/>
      <c r="M52" s="1"/>
    </row>
    <row r="53" spans="1:13" x14ac:dyDescent="0.25">
      <c r="A53" s="13"/>
      <c r="B53" s="14"/>
      <c r="C53" s="14"/>
      <c r="D53" s="14"/>
      <c r="E53" s="14"/>
      <c r="F53" s="14"/>
      <c r="G53" s="14"/>
      <c r="H53" s="14"/>
      <c r="I53" s="14"/>
      <c r="J53" s="14"/>
      <c r="K53" s="15"/>
      <c r="L53" s="1"/>
      <c r="M53" s="1"/>
    </row>
    <row r="54" spans="1:13" x14ac:dyDescent="0.25">
      <c r="A54" s="13"/>
      <c r="B54" s="14"/>
      <c r="C54" s="14"/>
      <c r="D54" s="14"/>
      <c r="E54" s="14"/>
      <c r="F54" s="14"/>
      <c r="G54" s="14"/>
      <c r="H54" s="14"/>
      <c r="I54" s="14"/>
      <c r="J54" s="14"/>
      <c r="K54" s="15"/>
      <c r="L54" s="1"/>
      <c r="M54" s="1"/>
    </row>
    <row r="55" spans="1:13" x14ac:dyDescent="0.25">
      <c r="A55" s="13"/>
      <c r="B55" s="14"/>
      <c r="C55" s="14"/>
      <c r="D55" s="14"/>
      <c r="E55" s="14"/>
      <c r="F55" s="14"/>
      <c r="G55" s="14"/>
      <c r="H55" s="14"/>
      <c r="I55" s="14"/>
      <c r="J55" s="14"/>
      <c r="K55" s="15"/>
      <c r="L55" s="1"/>
      <c r="M55" s="1"/>
    </row>
    <row r="56" spans="1:13" x14ac:dyDescent="0.25">
      <c r="A56" s="13"/>
      <c r="B56" s="14"/>
      <c r="C56" s="14"/>
      <c r="D56" s="14"/>
      <c r="E56" s="14"/>
      <c r="F56" s="14"/>
      <c r="G56" s="14"/>
      <c r="H56" s="14"/>
      <c r="I56" s="14"/>
      <c r="J56" s="14"/>
      <c r="K56" s="15"/>
      <c r="L56" s="1"/>
      <c r="M56" s="1"/>
    </row>
    <row r="57" spans="1:13" x14ac:dyDescent="0.25">
      <c r="A57" s="13"/>
      <c r="B57" s="14"/>
      <c r="C57" s="14"/>
      <c r="D57" s="14"/>
      <c r="E57" s="14"/>
      <c r="F57" s="14"/>
      <c r="G57" s="14"/>
      <c r="H57" s="14"/>
      <c r="I57" s="14"/>
      <c r="J57" s="14"/>
      <c r="K57" s="15"/>
      <c r="L57" s="1"/>
      <c r="M57" s="1"/>
    </row>
    <row r="58" spans="1:13" x14ac:dyDescent="0.25">
      <c r="A58" s="13"/>
      <c r="B58" s="14"/>
      <c r="C58" s="14"/>
      <c r="D58" s="14"/>
      <c r="E58" s="14"/>
      <c r="F58" s="14"/>
      <c r="G58" s="14"/>
      <c r="H58" s="14"/>
      <c r="I58" s="14"/>
      <c r="J58" s="14"/>
      <c r="K58" s="15"/>
      <c r="L58" s="1"/>
      <c r="M58" s="1"/>
    </row>
    <row r="59" spans="1:13" x14ac:dyDescent="0.25">
      <c r="A59" s="13"/>
      <c r="B59" s="14"/>
      <c r="C59" s="14"/>
      <c r="D59" s="14"/>
      <c r="E59" s="14"/>
      <c r="F59" s="14"/>
      <c r="G59" s="14"/>
      <c r="H59" s="14"/>
      <c r="I59" s="14"/>
      <c r="J59" s="14"/>
      <c r="K59" s="15"/>
      <c r="L59" s="1"/>
      <c r="M59" s="1"/>
    </row>
    <row r="60" spans="1:13" x14ac:dyDescent="0.25">
      <c r="A60" s="13"/>
      <c r="B60" s="14"/>
      <c r="C60" s="14"/>
      <c r="D60" s="14"/>
      <c r="E60" s="14"/>
      <c r="F60" s="14"/>
      <c r="G60" s="14"/>
      <c r="H60" s="14"/>
      <c r="I60" s="14"/>
      <c r="J60" s="14"/>
      <c r="K60" s="15"/>
      <c r="L60" s="1"/>
      <c r="M60" s="1"/>
    </row>
    <row r="61" spans="1:13" x14ac:dyDescent="0.25">
      <c r="A61" s="13"/>
      <c r="B61" s="14"/>
      <c r="C61" s="14"/>
      <c r="D61" s="14"/>
      <c r="E61" s="14"/>
      <c r="F61" s="14"/>
      <c r="G61" s="14"/>
      <c r="H61" s="14"/>
      <c r="I61" s="14"/>
      <c r="J61" s="14"/>
      <c r="K61" s="15"/>
      <c r="L61" s="1"/>
      <c r="M61" s="1"/>
    </row>
    <row r="62" spans="1:13" x14ac:dyDescent="0.25">
      <c r="A62" s="13"/>
      <c r="B62" s="14"/>
      <c r="C62" s="14"/>
      <c r="D62" s="14"/>
      <c r="E62" s="14"/>
      <c r="F62" s="14"/>
      <c r="G62" s="14"/>
      <c r="H62" s="14"/>
      <c r="I62" s="14"/>
      <c r="J62" s="14"/>
      <c r="K62" s="15"/>
      <c r="L62" s="1"/>
      <c r="M62" s="1"/>
    </row>
    <row r="63" spans="1:13" x14ac:dyDescent="0.25">
      <c r="A63" s="13"/>
      <c r="B63" s="14"/>
      <c r="C63" s="14"/>
      <c r="D63" s="14"/>
      <c r="E63" s="14"/>
      <c r="F63" s="14"/>
      <c r="G63" s="18"/>
      <c r="H63" s="18"/>
      <c r="I63" s="14"/>
      <c r="J63" s="14"/>
      <c r="K63" s="15"/>
      <c r="L63" s="1"/>
      <c r="M63" s="1"/>
    </row>
    <row r="64" spans="1:13" ht="15.75" x14ac:dyDescent="0.25">
      <c r="A64" s="13" t="s">
        <v>11</v>
      </c>
      <c r="B64" s="14"/>
      <c r="C64" s="14"/>
      <c r="D64" s="14"/>
      <c r="E64" s="14"/>
      <c r="F64" s="14"/>
      <c r="G64" s="18"/>
      <c r="H64" s="20" t="s">
        <v>0</v>
      </c>
      <c r="I64" s="14"/>
      <c r="J64" s="14"/>
      <c r="K64" s="15"/>
      <c r="L64" s="1"/>
      <c r="M64" s="1"/>
    </row>
    <row r="65" spans="1:13" ht="15.75" x14ac:dyDescent="0.25">
      <c r="A65" s="21" t="s">
        <v>10</v>
      </c>
      <c r="B65" s="18"/>
      <c r="C65" s="14"/>
      <c r="D65" s="14"/>
      <c r="E65" s="14"/>
      <c r="F65" s="14"/>
      <c r="G65" s="14"/>
      <c r="H65" s="22" t="s">
        <v>1</v>
      </c>
      <c r="I65" s="14"/>
      <c r="J65" s="14"/>
      <c r="K65" s="15"/>
      <c r="L65" s="1"/>
      <c r="M65" s="1"/>
    </row>
    <row r="66" spans="1:13" ht="15.75" thickBot="1" x14ac:dyDescent="0.3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5"/>
      <c r="L66" s="1"/>
      <c r="M66" s="1"/>
    </row>
    <row r="67" spans="1:13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1"/>
      <c r="E73" s="1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1"/>
      <c r="E74" s="1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</sheetData>
  <mergeCells count="2">
    <mergeCell ref="A1:K1"/>
    <mergeCell ref="C39:J39"/>
  </mergeCells>
  <dataValidations count="1">
    <dataValidation type="list" allowBlank="1" showInputMessage="1" showErrorMessage="1" sqref="A3:A30">
      <formula1>$C$41:$C$52</formula1>
    </dataValidation>
  </dataValidations>
  <hyperlinks>
    <hyperlink ref="A65" r:id="rId1"/>
  </hyperlinks>
  <pageMargins left="0.7" right="0.7" top="0.75" bottom="0.75" header="0.3" footer="0.3"/>
  <pageSetup paperSize="9" scale="59" orientation="portrait" horizontalDpi="4294967295" verticalDpi="4294967295" r:id="rId2"/>
  <headerFooter>
    <oddFooter>&amp;CArkusz Parametry Betonu | © 2020 Poradnik Inżyniera
Copyright © 2020 Poradnik Inżyniera
&amp;R&amp;G</oddFooter>
  </headerFooter>
  <colBreaks count="1" manualBreakCount="1">
    <brk id="11" max="1048575" man="1"/>
  </colBreaks>
  <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Dane!$A$3:$A$20</xm:f>
          </x14:formula1>
          <xm:sqref>C34</xm:sqref>
        </x14:dataValidation>
        <x14:dataValidation type="list" allowBlank="1" showInputMessage="1" showErrorMessage="1">
          <x14:formula1>
            <xm:f>Dane!$G$3:$G$100</xm:f>
          </x14:formula1>
          <xm:sqref>B3:B30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zoomScale="130" zoomScaleNormal="130" workbookViewId="0">
      <selection activeCell="G3" sqref="G3"/>
    </sheetView>
  </sheetViews>
  <sheetFormatPr defaultRowHeight="15" x14ac:dyDescent="0.25"/>
  <cols>
    <col min="1" max="1" width="24.42578125" customWidth="1"/>
    <col min="2" max="2" width="24.85546875" customWidth="1"/>
    <col min="3" max="6" width="0.85546875" customWidth="1"/>
    <col min="7" max="7" width="24.85546875" customWidth="1"/>
    <col min="8" max="8" width="31.140625" customWidth="1"/>
    <col min="9" max="9" width="15.42578125" customWidth="1"/>
  </cols>
  <sheetData>
    <row r="1" spans="1:9" ht="19.5" thickBot="1" x14ac:dyDescent="0.35">
      <c r="A1" s="39" t="s">
        <v>17</v>
      </c>
      <c r="B1" s="40"/>
      <c r="G1" s="39" t="s">
        <v>46</v>
      </c>
      <c r="H1" s="41"/>
      <c r="I1" s="40"/>
    </row>
    <row r="2" spans="1:9" x14ac:dyDescent="0.25">
      <c r="A2" s="34" t="s">
        <v>17</v>
      </c>
      <c r="B2" s="34" t="s">
        <v>43</v>
      </c>
      <c r="G2" s="33" t="s">
        <v>26</v>
      </c>
      <c r="H2" s="34" t="s">
        <v>25</v>
      </c>
      <c r="I2" s="34" t="s">
        <v>27</v>
      </c>
    </row>
    <row r="3" spans="1:9" x14ac:dyDescent="0.25">
      <c r="A3" s="5" t="s">
        <v>45</v>
      </c>
      <c r="B3" s="5">
        <v>1</v>
      </c>
      <c r="G3" s="26" t="s">
        <v>48</v>
      </c>
      <c r="H3" s="5">
        <v>60</v>
      </c>
      <c r="I3" s="5">
        <v>1.2</v>
      </c>
    </row>
    <row r="4" spans="1:9" x14ac:dyDescent="0.25">
      <c r="A4" s="5" t="s">
        <v>18</v>
      </c>
      <c r="B4" s="5">
        <v>2</v>
      </c>
      <c r="G4" s="26" t="s">
        <v>28</v>
      </c>
      <c r="H4" s="5">
        <v>81</v>
      </c>
      <c r="I4" s="5">
        <v>1</v>
      </c>
    </row>
    <row r="5" spans="1:9" x14ac:dyDescent="0.25">
      <c r="A5" s="5" t="s">
        <v>19</v>
      </c>
      <c r="B5" s="5">
        <v>1.4</v>
      </c>
      <c r="G5" s="26" t="s">
        <v>29</v>
      </c>
      <c r="H5" s="5">
        <v>50</v>
      </c>
      <c r="I5" s="5">
        <v>1.1000000000000001</v>
      </c>
    </row>
    <row r="6" spans="1:9" x14ac:dyDescent="0.25">
      <c r="A6" s="5" t="s">
        <v>20</v>
      </c>
      <c r="B6" s="5">
        <v>1.7</v>
      </c>
      <c r="G6" s="5" t="s">
        <v>31</v>
      </c>
      <c r="H6" s="5">
        <v>60</v>
      </c>
      <c r="I6" s="5">
        <v>1.2</v>
      </c>
    </row>
    <row r="7" spans="1:9" x14ac:dyDescent="0.25">
      <c r="A7" s="5" t="s">
        <v>21</v>
      </c>
      <c r="B7" s="5">
        <v>2.5</v>
      </c>
      <c r="G7" s="26" t="s">
        <v>32</v>
      </c>
      <c r="H7" s="5">
        <v>66</v>
      </c>
      <c r="I7" s="5">
        <v>1.3</v>
      </c>
    </row>
    <row r="8" spans="1:9" x14ac:dyDescent="0.25">
      <c r="A8" s="5" t="s">
        <v>47</v>
      </c>
      <c r="B8" s="5">
        <v>1.45</v>
      </c>
      <c r="G8" s="26" t="s">
        <v>33</v>
      </c>
      <c r="H8" s="5">
        <v>68</v>
      </c>
      <c r="I8" s="5">
        <v>1.1000000000000001</v>
      </c>
    </row>
    <row r="9" spans="1:9" x14ac:dyDescent="0.25">
      <c r="A9" s="5"/>
      <c r="B9" s="5"/>
      <c r="G9" s="26"/>
      <c r="H9" s="5"/>
      <c r="I9" s="5"/>
    </row>
    <row r="10" spans="1:9" x14ac:dyDescent="0.25">
      <c r="A10" s="5"/>
      <c r="B10" s="5"/>
      <c r="G10" s="26"/>
      <c r="H10" s="5"/>
      <c r="I10" s="5"/>
    </row>
    <row r="11" spans="1:9" x14ac:dyDescent="0.25">
      <c r="A11" s="5"/>
      <c r="B11" s="5"/>
      <c r="G11" s="5"/>
      <c r="H11" s="5"/>
      <c r="I11" s="5"/>
    </row>
    <row r="12" spans="1:9" x14ac:dyDescent="0.25">
      <c r="A12" s="5"/>
      <c r="B12" s="5"/>
      <c r="G12" s="26"/>
      <c r="H12" s="5"/>
      <c r="I12" s="5"/>
    </row>
    <row r="13" spans="1:9" x14ac:dyDescent="0.25">
      <c r="A13" s="5"/>
      <c r="B13" s="5"/>
      <c r="G13" s="5"/>
      <c r="H13" s="5"/>
      <c r="I13" s="5"/>
    </row>
    <row r="14" spans="1:9" x14ac:dyDescent="0.25">
      <c r="A14" s="5"/>
      <c r="B14" s="5"/>
      <c r="G14" s="5"/>
      <c r="H14" s="5"/>
      <c r="I14" s="5"/>
    </row>
    <row r="15" spans="1:9" x14ac:dyDescent="0.25">
      <c r="A15" s="5"/>
      <c r="B15" s="5"/>
      <c r="G15" s="5"/>
      <c r="H15" s="5"/>
      <c r="I15" s="5"/>
    </row>
    <row r="16" spans="1:9" x14ac:dyDescent="0.25">
      <c r="A16" s="5"/>
      <c r="B16" s="5"/>
      <c r="G16" s="5"/>
      <c r="H16" s="5"/>
      <c r="I16" s="5"/>
    </row>
    <row r="17" spans="1:9" x14ac:dyDescent="0.25">
      <c r="A17" s="5"/>
      <c r="B17" s="5"/>
      <c r="G17" s="5"/>
      <c r="H17" s="5"/>
      <c r="I17" s="5"/>
    </row>
    <row r="18" spans="1:9" x14ac:dyDescent="0.25">
      <c r="A18" s="5"/>
      <c r="B18" s="5"/>
      <c r="G18" s="5"/>
      <c r="H18" s="5"/>
      <c r="I18" s="5"/>
    </row>
    <row r="19" spans="1:9" x14ac:dyDescent="0.25">
      <c r="A19" s="5"/>
      <c r="B19" s="5"/>
      <c r="G19" s="5"/>
      <c r="H19" s="5"/>
      <c r="I19" s="5"/>
    </row>
    <row r="20" spans="1:9" x14ac:dyDescent="0.25">
      <c r="A20" s="5"/>
      <c r="B20" s="5"/>
      <c r="G20" s="5"/>
      <c r="H20" s="5"/>
      <c r="I20" s="5"/>
    </row>
    <row r="21" spans="1:9" x14ac:dyDescent="0.25">
      <c r="G21" s="26"/>
      <c r="H21" s="5"/>
      <c r="I21" s="5"/>
    </row>
    <row r="22" spans="1:9" x14ac:dyDescent="0.25">
      <c r="G22" s="5"/>
      <c r="H22" s="5"/>
      <c r="I22" s="5"/>
    </row>
    <row r="23" spans="1:9" x14ac:dyDescent="0.25">
      <c r="G23" s="5"/>
      <c r="H23" s="5"/>
      <c r="I23" s="5"/>
    </row>
    <row r="24" spans="1:9" x14ac:dyDescent="0.25">
      <c r="G24" s="5"/>
      <c r="H24" s="5"/>
      <c r="I24" s="5"/>
    </row>
    <row r="25" spans="1:9" x14ac:dyDescent="0.25">
      <c r="G25" s="5"/>
      <c r="H25" s="5"/>
      <c r="I25" s="5"/>
    </row>
    <row r="26" spans="1:9" x14ac:dyDescent="0.25">
      <c r="G26" s="5"/>
      <c r="H26" s="5"/>
      <c r="I26" s="5"/>
    </row>
    <row r="27" spans="1:9" x14ac:dyDescent="0.25">
      <c r="G27" s="5"/>
      <c r="H27" s="5"/>
      <c r="I27" s="5"/>
    </row>
    <row r="28" spans="1:9" x14ac:dyDescent="0.25">
      <c r="G28" s="5"/>
      <c r="H28" s="5"/>
      <c r="I28" s="5"/>
    </row>
    <row r="29" spans="1:9" x14ac:dyDescent="0.25">
      <c r="G29" s="5"/>
      <c r="H29" s="5"/>
      <c r="I29" s="5"/>
    </row>
    <row r="30" spans="1:9" x14ac:dyDescent="0.25">
      <c r="G30" s="5"/>
      <c r="H30" s="5"/>
      <c r="I30" s="5"/>
    </row>
    <row r="31" spans="1:9" x14ac:dyDescent="0.25">
      <c r="G31" s="5"/>
      <c r="H31" s="5"/>
      <c r="I31" s="5"/>
    </row>
    <row r="32" spans="1:9" x14ac:dyDescent="0.25">
      <c r="G32" s="5"/>
      <c r="H32" s="5"/>
      <c r="I32" s="5"/>
    </row>
    <row r="33" spans="7:9" x14ac:dyDescent="0.25">
      <c r="G33" s="5"/>
      <c r="H33" s="5"/>
      <c r="I33" s="5"/>
    </row>
    <row r="34" spans="7:9" x14ac:dyDescent="0.25">
      <c r="G34" s="5"/>
      <c r="H34" s="5"/>
      <c r="I34" s="5"/>
    </row>
    <row r="35" spans="7:9" x14ac:dyDescent="0.25">
      <c r="G35" s="5"/>
      <c r="H35" s="5"/>
      <c r="I35" s="5"/>
    </row>
    <row r="36" spans="7:9" x14ac:dyDescent="0.25">
      <c r="G36" s="5"/>
      <c r="H36" s="5"/>
      <c r="I36" s="5"/>
    </row>
    <row r="37" spans="7:9" x14ac:dyDescent="0.25">
      <c r="G37" s="5"/>
      <c r="H37" s="5"/>
      <c r="I37" s="5"/>
    </row>
    <row r="38" spans="7:9" x14ac:dyDescent="0.25">
      <c r="G38" s="5"/>
      <c r="H38" s="5"/>
      <c r="I38" s="5"/>
    </row>
    <row r="39" spans="7:9" x14ac:dyDescent="0.25">
      <c r="G39" s="5"/>
      <c r="H39" s="5"/>
      <c r="I39" s="5"/>
    </row>
    <row r="40" spans="7:9" x14ac:dyDescent="0.25">
      <c r="G40" s="5"/>
      <c r="H40" s="5"/>
      <c r="I40" s="5"/>
    </row>
    <row r="41" spans="7:9" x14ac:dyDescent="0.25">
      <c r="G41" s="5"/>
      <c r="H41" s="5"/>
      <c r="I41" s="5"/>
    </row>
    <row r="42" spans="7:9" x14ac:dyDescent="0.25">
      <c r="G42" s="5"/>
      <c r="H42" s="5"/>
      <c r="I42" s="5"/>
    </row>
    <row r="43" spans="7:9" x14ac:dyDescent="0.25">
      <c r="G43" s="5"/>
      <c r="H43" s="5"/>
      <c r="I43" s="5"/>
    </row>
    <row r="44" spans="7:9" x14ac:dyDescent="0.25">
      <c r="G44" s="5"/>
      <c r="H44" s="5"/>
      <c r="I44" s="5"/>
    </row>
    <row r="45" spans="7:9" x14ac:dyDescent="0.25">
      <c r="G45" s="5"/>
      <c r="H45" s="5"/>
      <c r="I45" s="5"/>
    </row>
    <row r="46" spans="7:9" x14ac:dyDescent="0.25">
      <c r="G46" s="5"/>
      <c r="H46" s="5"/>
      <c r="I46" s="5"/>
    </row>
    <row r="47" spans="7:9" x14ac:dyDescent="0.25">
      <c r="G47" s="5"/>
      <c r="H47" s="5"/>
      <c r="I47" s="5"/>
    </row>
    <row r="48" spans="7:9" x14ac:dyDescent="0.25">
      <c r="G48" s="5"/>
      <c r="H48" s="5"/>
      <c r="I48" s="5"/>
    </row>
    <row r="49" spans="7:9" x14ac:dyDescent="0.25">
      <c r="G49" s="5"/>
      <c r="H49" s="5"/>
      <c r="I49" s="5"/>
    </row>
    <row r="50" spans="7:9" x14ac:dyDescent="0.25">
      <c r="G50" s="5"/>
      <c r="H50" s="5"/>
      <c r="I50" s="5"/>
    </row>
    <row r="51" spans="7:9" x14ac:dyDescent="0.25">
      <c r="G51" s="5"/>
      <c r="H51" s="5"/>
      <c r="I51" s="5"/>
    </row>
    <row r="52" spans="7:9" x14ac:dyDescent="0.25">
      <c r="G52" s="5"/>
      <c r="H52" s="5"/>
      <c r="I52" s="5"/>
    </row>
    <row r="53" spans="7:9" x14ac:dyDescent="0.25">
      <c r="G53" s="5"/>
      <c r="H53" s="5"/>
      <c r="I53" s="5"/>
    </row>
    <row r="54" spans="7:9" x14ac:dyDescent="0.25">
      <c r="G54" s="5"/>
      <c r="H54" s="5"/>
      <c r="I54" s="5"/>
    </row>
    <row r="55" spans="7:9" x14ac:dyDescent="0.25">
      <c r="G55" s="5"/>
      <c r="H55" s="5"/>
      <c r="I55" s="5"/>
    </row>
    <row r="56" spans="7:9" x14ac:dyDescent="0.25">
      <c r="G56" s="5"/>
      <c r="H56" s="5"/>
      <c r="I56" s="5"/>
    </row>
    <row r="57" spans="7:9" x14ac:dyDescent="0.25">
      <c r="G57" s="5"/>
      <c r="H57" s="5"/>
      <c r="I57" s="5"/>
    </row>
    <row r="58" spans="7:9" x14ac:dyDescent="0.25">
      <c r="G58" s="5"/>
      <c r="H58" s="5"/>
      <c r="I58" s="5"/>
    </row>
    <row r="59" spans="7:9" x14ac:dyDescent="0.25">
      <c r="G59" s="5"/>
      <c r="H59" s="5"/>
      <c r="I59" s="5"/>
    </row>
    <row r="60" spans="7:9" x14ac:dyDescent="0.25">
      <c r="G60" s="5"/>
      <c r="H60" s="5"/>
      <c r="I60" s="5"/>
    </row>
    <row r="61" spans="7:9" x14ac:dyDescent="0.25">
      <c r="G61" s="5"/>
      <c r="H61" s="5"/>
      <c r="I61" s="5"/>
    </row>
    <row r="62" spans="7:9" x14ac:dyDescent="0.25">
      <c r="G62" s="5"/>
      <c r="H62" s="5"/>
      <c r="I62" s="5"/>
    </row>
    <row r="63" spans="7:9" x14ac:dyDescent="0.25">
      <c r="G63" s="5"/>
      <c r="H63" s="5"/>
      <c r="I63" s="5"/>
    </row>
    <row r="64" spans="7:9" x14ac:dyDescent="0.25">
      <c r="G64" s="5"/>
      <c r="H64" s="5"/>
      <c r="I64" s="5"/>
    </row>
    <row r="65" spans="7:9" x14ac:dyDescent="0.25">
      <c r="G65" s="5"/>
      <c r="H65" s="5"/>
      <c r="I65" s="5"/>
    </row>
    <row r="66" spans="7:9" x14ac:dyDescent="0.25">
      <c r="G66" s="5"/>
      <c r="H66" s="5"/>
      <c r="I66" s="5"/>
    </row>
    <row r="67" spans="7:9" x14ac:dyDescent="0.25">
      <c r="G67" s="5"/>
      <c r="H67" s="5"/>
      <c r="I67" s="5"/>
    </row>
    <row r="68" spans="7:9" x14ac:dyDescent="0.25">
      <c r="G68" s="5"/>
      <c r="H68" s="5"/>
      <c r="I68" s="5"/>
    </row>
    <row r="69" spans="7:9" x14ac:dyDescent="0.25">
      <c r="G69" s="5"/>
      <c r="H69" s="5"/>
      <c r="I69" s="5"/>
    </row>
    <row r="70" spans="7:9" x14ac:dyDescent="0.25">
      <c r="G70" s="5"/>
      <c r="H70" s="5"/>
      <c r="I70" s="5"/>
    </row>
    <row r="71" spans="7:9" x14ac:dyDescent="0.25">
      <c r="G71" s="5"/>
      <c r="H71" s="5"/>
      <c r="I71" s="5"/>
    </row>
    <row r="72" spans="7:9" x14ac:dyDescent="0.25">
      <c r="G72" s="5"/>
      <c r="H72" s="5"/>
      <c r="I72" s="5"/>
    </row>
    <row r="73" spans="7:9" x14ac:dyDescent="0.25">
      <c r="G73" s="5"/>
      <c r="H73" s="5"/>
      <c r="I73" s="5"/>
    </row>
    <row r="74" spans="7:9" x14ac:dyDescent="0.25">
      <c r="G74" s="5"/>
      <c r="H74" s="5"/>
      <c r="I74" s="5"/>
    </row>
    <row r="75" spans="7:9" x14ac:dyDescent="0.25">
      <c r="G75" s="5"/>
      <c r="H75" s="5"/>
      <c r="I75" s="5"/>
    </row>
    <row r="76" spans="7:9" x14ac:dyDescent="0.25">
      <c r="G76" s="5"/>
      <c r="H76" s="5"/>
      <c r="I76" s="5"/>
    </row>
    <row r="77" spans="7:9" x14ac:dyDescent="0.25">
      <c r="G77" s="5"/>
      <c r="H77" s="5"/>
      <c r="I77" s="5"/>
    </row>
    <row r="78" spans="7:9" x14ac:dyDescent="0.25">
      <c r="G78" s="5"/>
      <c r="H78" s="5"/>
      <c r="I78" s="5"/>
    </row>
    <row r="79" spans="7:9" x14ac:dyDescent="0.25">
      <c r="G79" s="5"/>
      <c r="H79" s="5"/>
      <c r="I79" s="5"/>
    </row>
    <row r="80" spans="7:9" x14ac:dyDescent="0.25">
      <c r="G80" s="5"/>
      <c r="H80" s="5"/>
      <c r="I80" s="5"/>
    </row>
    <row r="81" spans="7:9" x14ac:dyDescent="0.25">
      <c r="G81" s="5"/>
      <c r="H81" s="5"/>
      <c r="I81" s="5"/>
    </row>
    <row r="82" spans="7:9" x14ac:dyDescent="0.25">
      <c r="G82" s="5"/>
      <c r="H82" s="5"/>
      <c r="I82" s="5"/>
    </row>
    <row r="83" spans="7:9" x14ac:dyDescent="0.25">
      <c r="G83" s="5"/>
      <c r="H83" s="5"/>
      <c r="I83" s="5"/>
    </row>
    <row r="84" spans="7:9" x14ac:dyDescent="0.25">
      <c r="G84" s="5"/>
      <c r="H84" s="5"/>
      <c r="I84" s="5"/>
    </row>
    <row r="85" spans="7:9" x14ac:dyDescent="0.25">
      <c r="G85" s="5"/>
      <c r="H85" s="5"/>
      <c r="I85" s="5"/>
    </row>
    <row r="86" spans="7:9" x14ac:dyDescent="0.25">
      <c r="G86" s="5"/>
      <c r="H86" s="5"/>
      <c r="I86" s="5"/>
    </row>
    <row r="87" spans="7:9" x14ac:dyDescent="0.25">
      <c r="G87" s="5"/>
      <c r="H87" s="5"/>
      <c r="I87" s="5"/>
    </row>
    <row r="88" spans="7:9" x14ac:dyDescent="0.25">
      <c r="G88" s="5"/>
      <c r="H88" s="5"/>
      <c r="I88" s="5"/>
    </row>
    <row r="89" spans="7:9" x14ac:dyDescent="0.25">
      <c r="G89" s="5"/>
      <c r="H89" s="5"/>
      <c r="I89" s="5"/>
    </row>
    <row r="90" spans="7:9" x14ac:dyDescent="0.25">
      <c r="G90" s="5"/>
      <c r="H90" s="5"/>
      <c r="I90" s="5"/>
    </row>
    <row r="91" spans="7:9" x14ac:dyDescent="0.25">
      <c r="G91" s="5"/>
      <c r="H91" s="5"/>
      <c r="I91" s="5"/>
    </row>
    <row r="92" spans="7:9" x14ac:dyDescent="0.25">
      <c r="G92" s="5"/>
      <c r="H92" s="5"/>
      <c r="I92" s="5"/>
    </row>
    <row r="93" spans="7:9" x14ac:dyDescent="0.25">
      <c r="G93" s="5"/>
      <c r="H93" s="5"/>
      <c r="I93" s="5"/>
    </row>
    <row r="94" spans="7:9" x14ac:dyDescent="0.25">
      <c r="G94" s="5"/>
      <c r="H94" s="5"/>
      <c r="I94" s="5"/>
    </row>
    <row r="95" spans="7:9" x14ac:dyDescent="0.25">
      <c r="G95" s="5"/>
      <c r="H95" s="5"/>
      <c r="I95" s="5"/>
    </row>
    <row r="96" spans="7:9" x14ac:dyDescent="0.25">
      <c r="G96" s="5"/>
      <c r="H96" s="5"/>
      <c r="I96" s="5"/>
    </row>
    <row r="97" spans="7:9" x14ac:dyDescent="0.25">
      <c r="G97" s="5"/>
      <c r="H97" s="5"/>
      <c r="I97" s="5"/>
    </row>
    <row r="98" spans="7:9" x14ac:dyDescent="0.25">
      <c r="G98" s="5"/>
      <c r="H98" s="5"/>
      <c r="I98" s="5"/>
    </row>
    <row r="99" spans="7:9" x14ac:dyDescent="0.25">
      <c r="G99" s="5"/>
      <c r="H99" s="5"/>
      <c r="I99" s="5"/>
    </row>
    <row r="100" spans="7:9" x14ac:dyDescent="0.25">
      <c r="G100" s="5"/>
      <c r="H100" s="5"/>
      <c r="I100" s="5"/>
    </row>
  </sheetData>
  <mergeCells count="2">
    <mergeCell ref="A1:B1"/>
    <mergeCell ref="G1:I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Obliczenia</vt:lpstr>
      <vt:lpstr>Dane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Wrochna</dc:creator>
  <cp:lastModifiedBy>Michał Wrochna</cp:lastModifiedBy>
  <dcterms:created xsi:type="dcterms:W3CDTF">2020-05-24T19:49:55Z</dcterms:created>
  <dcterms:modified xsi:type="dcterms:W3CDTF">2020-05-25T19:33:41Z</dcterms:modified>
</cp:coreProperties>
</file>